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55" windowWidth="18195" windowHeight="10680"/>
  </bookViews>
  <sheets>
    <sheet name="data" sheetId="1" r:id="rId1"/>
  </sheets>
  <definedNames>
    <definedName name="_xlnm._FilterDatabase" localSheetId="0" hidden="1">data!$A$2:$K$46</definedName>
    <definedName name="_xlnm.Print_Titles" localSheetId="0">data!$2:$2</definedName>
  </definedNames>
  <calcPr calcId="145621"/>
</workbook>
</file>

<file path=xl/calcChain.xml><?xml version="1.0" encoding="utf-8"?>
<calcChain xmlns="http://schemas.openxmlformats.org/spreadsheetml/2006/main">
  <c r="I9" i="1" l="1"/>
  <c r="E42" i="1"/>
  <c r="D42" i="1"/>
  <c r="E39" i="1"/>
  <c r="D39" i="1"/>
  <c r="E34" i="1"/>
  <c r="D34" i="1"/>
  <c r="E31" i="1"/>
  <c r="D31" i="1"/>
  <c r="E25" i="1"/>
  <c r="D25" i="1"/>
  <c r="E22" i="1"/>
  <c r="D22" i="1"/>
  <c r="E16" i="1"/>
  <c r="D16" i="1"/>
  <c r="E13" i="1"/>
  <c r="D13" i="1"/>
  <c r="E11" i="1"/>
  <c r="D11" i="1"/>
  <c r="E3" i="1"/>
  <c r="D3" i="1"/>
  <c r="K16" i="1"/>
  <c r="J16" i="1"/>
  <c r="G16" i="1"/>
  <c r="K11" i="1"/>
  <c r="J11" i="1"/>
  <c r="G11" i="1"/>
  <c r="K13" i="1"/>
  <c r="J13" i="1"/>
  <c r="G13" i="1"/>
  <c r="K3" i="1"/>
  <c r="J3" i="1"/>
  <c r="G3" i="1"/>
  <c r="K42" i="1"/>
  <c r="J42" i="1"/>
  <c r="G42" i="1"/>
  <c r="K39" i="1"/>
  <c r="J39" i="1"/>
  <c r="G39" i="1"/>
  <c r="K34" i="1"/>
  <c r="J34" i="1"/>
  <c r="G34" i="1"/>
  <c r="K31" i="1"/>
  <c r="J31" i="1"/>
  <c r="G31" i="1"/>
  <c r="K25" i="1"/>
  <c r="J25" i="1"/>
  <c r="G25" i="1"/>
  <c r="K22" i="1"/>
  <c r="J22" i="1"/>
  <c r="G22" i="1"/>
  <c r="E46" i="1" l="1"/>
  <c r="K46" i="1"/>
  <c r="G46" i="1"/>
  <c r="D46" i="1"/>
  <c r="J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I5" i="1"/>
  <c r="I4" i="1"/>
  <c r="I3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46" i="1" l="1"/>
  <c r="H46" i="1"/>
  <c r="F46" i="1"/>
</calcChain>
</file>

<file path=xl/sharedStrings.xml><?xml version="1.0" encoding="utf-8"?>
<sst xmlns="http://schemas.openxmlformats.org/spreadsheetml/2006/main" count="141" uniqueCount="71">
  <si>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</si>
  <si>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</si>
  <si>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</si>
  <si>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</si>
  <si>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</si>
  <si>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</si>
  <si>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</si>
  <si>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</si>
  <si>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</si>
  <si>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</si>
  <si>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</si>
  <si>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</si>
  <si>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</si>
  <si>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</si>
  <si>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</si>
  <si>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</si>
  <si>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</si>
  <si>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</si>
  <si>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</si>
  <si>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</si>
  <si>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</si>
  <si>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</si>
  <si>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</si>
  <si>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</si>
  <si>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</si>
  <si>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</si>
  <si>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</si>
  <si>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</si>
  <si>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</si>
  <si>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</si>
  <si>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</si>
  <si>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</si>
  <si>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</si>
  <si>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</si>
  <si>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</si>
  <si>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</si>
  <si>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</si>
  <si>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</si>
  <si>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</si>
  <si>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</si>
  <si>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</si>
  <si>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</si>
  <si>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</si>
  <si>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</si>
  <si>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</si>
  <si>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</si>
  <si>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</si>
  <si>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</si>
  <si>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</si>
  <si>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</si>
  <si>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</si>
  <si>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</si>
  <si>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</si>
  <si>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</si>
  <si>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</si>
  <si>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</si>
  <si>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</si>
  <si>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</si>
  <si>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2019 год (план)</t>
  </si>
  <si>
    <t>2020 год (план)</t>
  </si>
  <si>
    <t>Темп к отчетному году</t>
  </si>
  <si>
    <t>Темп к ожидаемой оценке исполнения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</si>
  <si>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</si>
  <si>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</si>
  <si>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</si>
  <si>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2017 год (кассовое исполнение)</t>
  </si>
  <si>
    <t>2018 год (оценка исполнения)</t>
  </si>
  <si>
    <t>2021 год (план)</t>
  </si>
  <si>
    <t>00</t>
  </si>
  <si>
    <t>Условно утвержденные расходы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</si>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</sst>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8"/>
  <sheetViews>
    <sheetView tabSelected="1" zoomScale="80" zoomScaleNormal="80" zoomScaleSheetLayoutView="100" workbookViewId="0">
      <pane ySplit="2" topLeftCell="A18" activePane="bottomLeft" state="frozen"/>
      <selection pane="bottomLeft" activeCell="G17" sqref="G17"/>
    </sheetView>
  </sheetViews>
  <sheetFormatPr defaultRowHeight="15.75" x14ac:dyDescent="0.25"/>
  <cols>
    <col min="1" max="1" width="75.5703125" style="5" customWidth="1"/>
    <col min="2" max="2" width="5.7109375" style="5" customWidth="1"/>
    <col min="3" max="3" width="5.42578125" style="5" customWidth="1"/>
    <col min="4" max="4" width="24.42578125" style="5" customWidth="1"/>
    <col min="5" max="5" width="24.42578125" style="10" customWidth="1"/>
    <col min="6" max="6" width="19" style="10" customWidth="1"/>
    <col min="7" max="7" width="24.42578125" style="10" customWidth="1"/>
    <col min="8" max="8" width="19" style="10" customWidth="1"/>
    <col min="9" max="9" width="21.28515625" style="10" customWidth="1"/>
    <col min="10" max="11" width="24.42578125" style="10" customWidth="1"/>
    <col min="12" max="13" width="9.140625" style="5"/>
    <col min="14" max="14" width="33.5703125" style="5" customWidth="1"/>
    <col min="15" max="16384" width="9.140625" style="5"/>
  </cols>
  <sheetData>
    <row r="1" spans="1:11" ht="36.75" customHeight="1" x14ac:dyDescent="0.25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65</v>
      </c>
      <c r="E2" s="9" t="s">
        <v>66</v>
      </c>
      <c r="F2" s="9" t="s">
        <v>60</v>
      </c>
      <c r="G2" s="9" t="s">
        <v>58</v>
      </c>
      <c r="H2" s="9" t="s">
        <v>60</v>
      </c>
      <c r="I2" s="9" t="s">
        <v>61</v>
      </c>
      <c r="J2" s="9" t="s">
        <v>59</v>
      </c>
      <c r="K2" s="9" t="s">
        <v>67</v>
      </c>
    </row>
    <row r="3" spans="1:11" ht="30" customHeight="1" x14ac:dyDescent="0.25">
      <c r="A3" s="2" t="s">
        <v>3</v>
      </c>
      <c r="B3" s="3" t="s">
        <v>4</v>
      </c>
      <c r="C3" s="18" t="s">
        <v>68</v>
      </c>
      <c r="D3" s="16">
        <f>SUM(D4:D10)</f>
        <v>32282922.170000002</v>
      </c>
      <c r="E3" s="16">
        <f>SUM(E4:E10)</f>
        <v>33807594.629999995</v>
      </c>
      <c r="F3" s="12">
        <f>IFERROR(E3/D3,"-")</f>
        <v>1.0472284526156324</v>
      </c>
      <c r="G3" s="16">
        <f>SUM(G4:G10)</f>
        <v>34308606</v>
      </c>
      <c r="H3" s="14">
        <f>IFERROR(G3/D3,"-")</f>
        <v>1.0627478460386226</v>
      </c>
      <c r="I3" s="14">
        <f>IFERROR(G3/E3,"=")</f>
        <v>1.0148194917586777</v>
      </c>
      <c r="J3" s="16">
        <f>SUM(J4:J10)</f>
        <v>34308606</v>
      </c>
      <c r="K3" s="16">
        <f>SUM(K4:K10)</f>
        <v>34308606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7">
        <v>1161160.1299999999</v>
      </c>
      <c r="E4" s="17">
        <v>1245706</v>
      </c>
      <c r="F4" s="13">
        <f t="shared" ref="F4:F40" si="0">IFERROR(E4/D4,"-")</f>
        <v>1.0728115509787612</v>
      </c>
      <c r="G4" s="17">
        <v>1210860</v>
      </c>
      <c r="H4" s="15">
        <f t="shared" ref="H4:H40" si="1">IFERROR(G4/D4,"-")</f>
        <v>1.0428019088116642</v>
      </c>
      <c r="I4" s="15">
        <f t="shared" ref="I4:I40" si="2">IFERROR(G4/E4,"=")</f>
        <v>0.97202710751975185</v>
      </c>
      <c r="J4" s="17">
        <v>1210860</v>
      </c>
      <c r="K4" s="17">
        <v>1210860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7">
        <v>1182503.57</v>
      </c>
      <c r="E5" s="17">
        <v>1165575</v>
      </c>
      <c r="F5" s="13">
        <f t="shared" si="0"/>
        <v>0.98568412778660786</v>
      </c>
      <c r="G5" s="17">
        <v>1197083</v>
      </c>
      <c r="H5" s="15">
        <f t="shared" si="1"/>
        <v>1.0123292904730934</v>
      </c>
      <c r="I5" s="15">
        <f t="shared" si="2"/>
        <v>1.0270321515132017</v>
      </c>
      <c r="J5" s="17">
        <v>1197083</v>
      </c>
      <c r="K5" s="17">
        <v>1197083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7">
        <v>18108922.140000001</v>
      </c>
      <c r="E6" s="17">
        <v>19013716</v>
      </c>
      <c r="F6" s="13">
        <f t="shared" si="0"/>
        <v>1.049963982008705</v>
      </c>
      <c r="G6" s="17">
        <v>19651002</v>
      </c>
      <c r="H6" s="15">
        <f t="shared" si="1"/>
        <v>1.0851558059656001</v>
      </c>
      <c r="I6" s="15">
        <f t="shared" si="2"/>
        <v>1.0335171725505945</v>
      </c>
      <c r="J6" s="17">
        <v>19651002</v>
      </c>
      <c r="K6" s="17">
        <v>19651002</v>
      </c>
    </row>
    <row r="7" spans="1:11" x14ac:dyDescent="0.25">
      <c r="A7" s="4" t="s">
        <v>11</v>
      </c>
      <c r="B7" s="1" t="s">
        <v>4</v>
      </c>
      <c r="C7" s="1" t="s">
        <v>12</v>
      </c>
      <c r="D7" s="17"/>
      <c r="E7" s="17">
        <v>58712</v>
      </c>
      <c r="F7" s="13" t="str">
        <f t="shared" si="0"/>
        <v>-</v>
      </c>
      <c r="G7" s="17">
        <v>9960</v>
      </c>
      <c r="H7" s="15" t="str">
        <f t="shared" si="1"/>
        <v>-</v>
      </c>
      <c r="I7" s="15">
        <f t="shared" si="2"/>
        <v>0.16964164055048372</v>
      </c>
      <c r="J7" s="17">
        <v>9960</v>
      </c>
      <c r="K7" s="17">
        <v>9960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7">
        <v>5143970.7300000004</v>
      </c>
      <c r="E8" s="17">
        <v>5626814.3300000001</v>
      </c>
      <c r="F8" s="13">
        <f t="shared" si="0"/>
        <v>1.0938659306873622</v>
      </c>
      <c r="G8" s="17">
        <v>5619623</v>
      </c>
      <c r="H8" s="15">
        <f t="shared" si="1"/>
        <v>1.0924679192332807</v>
      </c>
      <c r="I8" s="15">
        <f t="shared" si="2"/>
        <v>0.99872195356408711</v>
      </c>
      <c r="J8" s="17">
        <v>5619623</v>
      </c>
      <c r="K8" s="17">
        <v>5619623</v>
      </c>
    </row>
    <row r="9" spans="1:11" x14ac:dyDescent="0.25">
      <c r="A9" s="4" t="s">
        <v>16</v>
      </c>
      <c r="B9" s="1" t="s">
        <v>4</v>
      </c>
      <c r="C9" s="1" t="s">
        <v>17</v>
      </c>
      <c r="D9" s="17"/>
      <c r="E9" s="17"/>
      <c r="F9" s="13" t="str">
        <f t="shared" si="0"/>
        <v>-</v>
      </c>
      <c r="G9" s="17">
        <v>100000</v>
      </c>
      <c r="H9" s="15" t="str">
        <f t="shared" si="1"/>
        <v>-</v>
      </c>
      <c r="I9" s="15" t="str">
        <f t="shared" si="2"/>
        <v>=</v>
      </c>
      <c r="J9" s="17">
        <v>100000</v>
      </c>
      <c r="K9" s="17">
        <v>100000</v>
      </c>
    </row>
    <row r="10" spans="1:11" x14ac:dyDescent="0.25">
      <c r="A10" s="4" t="s">
        <v>18</v>
      </c>
      <c r="B10" s="1" t="s">
        <v>4</v>
      </c>
      <c r="C10" s="1" t="s">
        <v>19</v>
      </c>
      <c r="D10" s="17">
        <v>6686365.5999999996</v>
      </c>
      <c r="E10" s="17">
        <v>6697071.2999999998</v>
      </c>
      <c r="F10" s="13">
        <f t="shared" si="0"/>
        <v>1.001601123934952</v>
      </c>
      <c r="G10" s="17">
        <v>6520078</v>
      </c>
      <c r="H10" s="15">
        <f t="shared" si="1"/>
        <v>0.97513034584887193</v>
      </c>
      <c r="I10" s="15">
        <f t="shared" si="2"/>
        <v>0.97357153715833966</v>
      </c>
      <c r="J10" s="17">
        <v>6520078</v>
      </c>
      <c r="K10" s="17">
        <v>6520078</v>
      </c>
    </row>
    <row r="11" spans="1:11" x14ac:dyDescent="0.25">
      <c r="A11" s="2" t="s">
        <v>20</v>
      </c>
      <c r="B11" s="3" t="s">
        <v>6</v>
      </c>
      <c r="C11" s="18" t="s">
        <v>68</v>
      </c>
      <c r="D11" s="16">
        <f t="shared" ref="D11:E11" si="3">SUM(D12)</f>
        <v>503686</v>
      </c>
      <c r="E11" s="16">
        <f t="shared" si="3"/>
        <v>618482</v>
      </c>
      <c r="F11" s="12">
        <f t="shared" si="0"/>
        <v>1.2279118339600466</v>
      </c>
      <c r="G11" s="16">
        <f>SUM(G12)</f>
        <v>674093</v>
      </c>
      <c r="H11" s="14">
        <f t="shared" si="1"/>
        <v>1.3383199056555075</v>
      </c>
      <c r="I11" s="14">
        <f t="shared" si="2"/>
        <v>1.0899153087721227</v>
      </c>
      <c r="J11" s="16">
        <f t="shared" ref="J11:K11" si="4">SUM(J12)</f>
        <v>674093</v>
      </c>
      <c r="K11" s="16">
        <f t="shared" si="4"/>
        <v>674093</v>
      </c>
    </row>
    <row r="12" spans="1:11" x14ac:dyDescent="0.25">
      <c r="A12" s="4" t="s">
        <v>21</v>
      </c>
      <c r="B12" s="1" t="s">
        <v>6</v>
      </c>
      <c r="C12" s="1" t="s">
        <v>8</v>
      </c>
      <c r="D12" s="17">
        <v>503686</v>
      </c>
      <c r="E12" s="17">
        <v>618482</v>
      </c>
      <c r="F12" s="13">
        <f t="shared" si="0"/>
        <v>1.2279118339600466</v>
      </c>
      <c r="G12" s="17">
        <v>674093</v>
      </c>
      <c r="H12" s="15">
        <f t="shared" si="1"/>
        <v>1.3383199056555075</v>
      </c>
      <c r="I12" s="15">
        <f t="shared" si="2"/>
        <v>1.0899153087721227</v>
      </c>
      <c r="J12" s="17">
        <v>674093</v>
      </c>
      <c r="K12" s="17">
        <v>674093</v>
      </c>
    </row>
    <row r="13" spans="1:11" x14ac:dyDescent="0.25">
      <c r="A13" s="2" t="s">
        <v>22</v>
      </c>
      <c r="B13" s="3" t="s">
        <v>8</v>
      </c>
      <c r="C13" s="18" t="s">
        <v>68</v>
      </c>
      <c r="D13" s="16">
        <f t="shared" ref="D13:E13" si="5">SUM(D14:D15)</f>
        <v>1553794.88</v>
      </c>
      <c r="E13" s="16">
        <f t="shared" si="5"/>
        <v>2049177</v>
      </c>
      <c r="F13" s="12">
        <f t="shared" si="0"/>
        <v>1.3188207957024547</v>
      </c>
      <c r="G13" s="16">
        <f>SUM(G14:G15)</f>
        <v>3154909</v>
      </c>
      <c r="H13" s="14">
        <f t="shared" si="1"/>
        <v>2.030453981158697</v>
      </c>
      <c r="I13" s="14">
        <f t="shared" si="2"/>
        <v>1.5395980923073018</v>
      </c>
      <c r="J13" s="16">
        <f t="shared" ref="J13:K13" si="6">SUM(J14:J15)</f>
        <v>3154909</v>
      </c>
      <c r="K13" s="16">
        <f t="shared" si="6"/>
        <v>3154909</v>
      </c>
    </row>
    <row r="14" spans="1:11" ht="31.5" x14ac:dyDescent="0.25">
      <c r="A14" s="4" t="s">
        <v>23</v>
      </c>
      <c r="B14" s="1" t="s">
        <v>8</v>
      </c>
      <c r="C14" s="1" t="s">
        <v>24</v>
      </c>
      <c r="D14" s="17">
        <v>1553794.88</v>
      </c>
      <c r="E14" s="17">
        <v>2029177</v>
      </c>
      <c r="F14" s="13">
        <f t="shared" si="0"/>
        <v>1.3059490838327388</v>
      </c>
      <c r="G14" s="17">
        <v>3134909</v>
      </c>
      <c r="H14" s="15">
        <f t="shared" si="1"/>
        <v>2.0175822692889813</v>
      </c>
      <c r="I14" s="15">
        <f t="shared" si="2"/>
        <v>1.5449164858462323</v>
      </c>
      <c r="J14" s="17">
        <v>3134909</v>
      </c>
      <c r="K14" s="17">
        <v>3134909</v>
      </c>
    </row>
    <row r="15" spans="1:11" ht="31.5" x14ac:dyDescent="0.25">
      <c r="A15" s="4" t="s">
        <v>26</v>
      </c>
      <c r="B15" s="1" t="s">
        <v>8</v>
      </c>
      <c r="C15" s="1" t="s">
        <v>27</v>
      </c>
      <c r="D15" s="17"/>
      <c r="E15" s="17">
        <v>20000</v>
      </c>
      <c r="F15" s="13" t="str">
        <f t="shared" si="0"/>
        <v>-</v>
      </c>
      <c r="G15" s="17">
        <v>20000</v>
      </c>
      <c r="H15" s="15" t="str">
        <f t="shared" si="1"/>
        <v>-</v>
      </c>
      <c r="I15" s="15">
        <f t="shared" si="2"/>
        <v>1</v>
      </c>
      <c r="J15" s="17">
        <v>20000</v>
      </c>
      <c r="K15" s="17">
        <v>20000</v>
      </c>
    </row>
    <row r="16" spans="1:11" x14ac:dyDescent="0.25">
      <c r="A16" s="2" t="s">
        <v>28</v>
      </c>
      <c r="B16" s="3" t="s">
        <v>10</v>
      </c>
      <c r="C16" s="18" t="s">
        <v>68</v>
      </c>
      <c r="D16" s="16">
        <f t="shared" ref="D16:E16" si="7">SUM(D17:D21)</f>
        <v>18142876.59</v>
      </c>
      <c r="E16" s="16">
        <f t="shared" si="7"/>
        <v>40791214.079999998</v>
      </c>
      <c r="F16" s="12">
        <f t="shared" si="0"/>
        <v>2.2483322243664117</v>
      </c>
      <c r="G16" s="16">
        <f>SUM(G17:G21)</f>
        <v>21195001.550000001</v>
      </c>
      <c r="H16" s="14">
        <f t="shared" si="1"/>
        <v>1.1682271796790082</v>
      </c>
      <c r="I16" s="14">
        <f t="shared" si="2"/>
        <v>0.51959722278508857</v>
      </c>
      <c r="J16" s="16">
        <f t="shared" ref="J16:K16" si="8">SUM(J17:J21)</f>
        <v>23047001.550000001</v>
      </c>
      <c r="K16" s="16">
        <f t="shared" si="8"/>
        <v>25416001.550000001</v>
      </c>
    </row>
    <row r="17" spans="1:11" x14ac:dyDescent="0.25">
      <c r="A17" s="4" t="s">
        <v>29</v>
      </c>
      <c r="B17" s="1" t="s">
        <v>10</v>
      </c>
      <c r="C17" s="1" t="s">
        <v>12</v>
      </c>
      <c r="D17" s="17">
        <v>12546.55</v>
      </c>
      <c r="E17" s="17">
        <v>12546.55</v>
      </c>
      <c r="F17" s="13">
        <f t="shared" si="0"/>
        <v>1</v>
      </c>
      <c r="G17" s="17">
        <v>13092.55</v>
      </c>
      <c r="H17" s="15">
        <f t="shared" si="1"/>
        <v>1.0435179391944398</v>
      </c>
      <c r="I17" s="15">
        <f t="shared" si="2"/>
        <v>1.0435179391944398</v>
      </c>
      <c r="J17" s="17">
        <v>13092.55</v>
      </c>
      <c r="K17" s="17">
        <v>13092.55</v>
      </c>
    </row>
    <row r="18" spans="1:11" x14ac:dyDescent="0.25">
      <c r="A18" s="4" t="s">
        <v>30</v>
      </c>
      <c r="B18" s="1" t="s">
        <v>10</v>
      </c>
      <c r="C18" s="1" t="s">
        <v>14</v>
      </c>
      <c r="D18" s="17"/>
      <c r="E18" s="17"/>
      <c r="F18" s="13" t="str">
        <f t="shared" si="0"/>
        <v>-</v>
      </c>
      <c r="G18" s="17"/>
      <c r="H18" s="15" t="str">
        <f t="shared" si="1"/>
        <v>-</v>
      </c>
      <c r="I18" s="15" t="str">
        <f t="shared" si="2"/>
        <v>=</v>
      </c>
      <c r="J18" s="17"/>
      <c r="K18" s="17"/>
    </row>
    <row r="19" spans="1:11" x14ac:dyDescent="0.25">
      <c r="A19" s="4" t="s">
        <v>31</v>
      </c>
      <c r="B19" s="1" t="s">
        <v>10</v>
      </c>
      <c r="C19" s="1" t="s">
        <v>32</v>
      </c>
      <c r="D19" s="17">
        <v>3311000</v>
      </c>
      <c r="E19" s="17">
        <v>3433900</v>
      </c>
      <c r="F19" s="13">
        <f t="shared" si="0"/>
        <v>1.0371186952582301</v>
      </c>
      <c r="G19" s="17">
        <v>3596880</v>
      </c>
      <c r="H19" s="15">
        <f t="shared" si="1"/>
        <v>1.0863424947145877</v>
      </c>
      <c r="I19" s="15">
        <f t="shared" si="2"/>
        <v>1.0474620693671919</v>
      </c>
      <c r="J19" s="17">
        <v>3596880</v>
      </c>
      <c r="K19" s="17">
        <v>3596880</v>
      </c>
    </row>
    <row r="20" spans="1:11" x14ac:dyDescent="0.25">
      <c r="A20" s="4" t="s">
        <v>33</v>
      </c>
      <c r="B20" s="1" t="s">
        <v>10</v>
      </c>
      <c r="C20" s="1" t="s">
        <v>24</v>
      </c>
      <c r="D20" s="17">
        <v>13532427.310000001</v>
      </c>
      <c r="E20" s="17">
        <v>35808459.530000001</v>
      </c>
      <c r="F20" s="13">
        <f t="shared" si="0"/>
        <v>2.6461224368475844</v>
      </c>
      <c r="G20" s="17">
        <v>16342000</v>
      </c>
      <c r="H20" s="15">
        <f t="shared" si="1"/>
        <v>1.207617792849611</v>
      </c>
      <c r="I20" s="15">
        <f t="shared" si="2"/>
        <v>0.45637260620800574</v>
      </c>
      <c r="J20" s="17">
        <v>18194000</v>
      </c>
      <c r="K20" s="17">
        <v>20563000</v>
      </c>
    </row>
    <row r="21" spans="1:11" x14ac:dyDescent="0.25">
      <c r="A21" s="4" t="s">
        <v>34</v>
      </c>
      <c r="B21" s="1" t="s">
        <v>10</v>
      </c>
      <c r="C21" s="1" t="s">
        <v>35</v>
      </c>
      <c r="D21" s="17">
        <v>1286902.73</v>
      </c>
      <c r="E21" s="17">
        <v>1536308</v>
      </c>
      <c r="F21" s="13">
        <f t="shared" si="0"/>
        <v>1.1938027359690193</v>
      </c>
      <c r="G21" s="17">
        <v>1243029</v>
      </c>
      <c r="H21" s="15">
        <f t="shared" si="1"/>
        <v>0.96590750102768064</v>
      </c>
      <c r="I21" s="15">
        <f t="shared" si="2"/>
        <v>0.80910143018196867</v>
      </c>
      <c r="J21" s="17">
        <v>1243029</v>
      </c>
      <c r="K21" s="17">
        <v>1243029</v>
      </c>
    </row>
    <row r="22" spans="1:11" x14ac:dyDescent="0.25">
      <c r="A22" s="2" t="s">
        <v>36</v>
      </c>
      <c r="B22" s="3" t="s">
        <v>12</v>
      </c>
      <c r="C22" s="18" t="s">
        <v>68</v>
      </c>
      <c r="D22" s="16">
        <f>SUM(D23:D24)</f>
        <v>34635025.560000002</v>
      </c>
      <c r="E22" s="16">
        <f>SUM(E23:E24)</f>
        <v>26701172.030000001</v>
      </c>
      <c r="F22" s="12">
        <f t="shared" si="0"/>
        <v>0.7709297625244772</v>
      </c>
      <c r="G22" s="16">
        <f>SUM(G23:G24)</f>
        <v>106000</v>
      </c>
      <c r="H22" s="14">
        <f t="shared" si="1"/>
        <v>3.0604856871368799E-3</v>
      </c>
      <c r="I22" s="14">
        <f t="shared" si="2"/>
        <v>3.9698631910578342E-3</v>
      </c>
      <c r="J22" s="16">
        <f>SUM(J23:J24)</f>
        <v>657022.35</v>
      </c>
      <c r="K22" s="16">
        <f>SUM(K23:K24)</f>
        <v>132014.45000000001</v>
      </c>
    </row>
    <row r="23" spans="1:11" x14ac:dyDescent="0.25">
      <c r="A23" s="4" t="s">
        <v>37</v>
      </c>
      <c r="B23" s="1" t="s">
        <v>12</v>
      </c>
      <c r="C23" s="1" t="s">
        <v>6</v>
      </c>
      <c r="D23" s="17">
        <v>16557598.560000001</v>
      </c>
      <c r="E23" s="17">
        <v>26701172.030000001</v>
      </c>
      <c r="F23" s="13">
        <f t="shared" si="0"/>
        <v>1.6126234691125403</v>
      </c>
      <c r="G23" s="17">
        <v>106000</v>
      </c>
      <c r="H23" s="15">
        <f t="shared" si="1"/>
        <v>6.4018945510658639E-3</v>
      </c>
      <c r="I23" s="15">
        <f t="shared" si="2"/>
        <v>3.9698631910578342E-3</v>
      </c>
      <c r="J23" s="17">
        <v>657022.35</v>
      </c>
      <c r="K23" s="17">
        <v>132014.45000000001</v>
      </c>
    </row>
    <row r="24" spans="1:11" x14ac:dyDescent="0.25">
      <c r="A24" s="4" t="s">
        <v>62</v>
      </c>
      <c r="B24" s="11" t="s">
        <v>12</v>
      </c>
      <c r="C24" s="11" t="s">
        <v>8</v>
      </c>
      <c r="D24" s="17">
        <v>18077427</v>
      </c>
      <c r="E24" s="17"/>
      <c r="F24" s="13">
        <f t="shared" si="0"/>
        <v>0</v>
      </c>
      <c r="G24" s="17"/>
      <c r="H24" s="15">
        <f t="shared" si="1"/>
        <v>0</v>
      </c>
      <c r="I24" s="15" t="str">
        <f t="shared" si="2"/>
        <v>=</v>
      </c>
      <c r="J24" s="17"/>
      <c r="K24" s="17"/>
    </row>
    <row r="25" spans="1:11" x14ac:dyDescent="0.25">
      <c r="A25" s="2" t="s">
        <v>38</v>
      </c>
      <c r="B25" s="3" t="s">
        <v>15</v>
      </c>
      <c r="C25" s="18" t="s">
        <v>68</v>
      </c>
      <c r="D25" s="16">
        <f t="shared" ref="D25:E25" si="9">SUM(D26:D30)</f>
        <v>246575700.64000002</v>
      </c>
      <c r="E25" s="16">
        <f t="shared" si="9"/>
        <v>299133646.75999999</v>
      </c>
      <c r="F25" s="12">
        <f t="shared" si="0"/>
        <v>1.2131513607528361</v>
      </c>
      <c r="G25" s="16">
        <f>SUM(G26:G30)</f>
        <v>230547403.80000001</v>
      </c>
      <c r="H25" s="14">
        <f t="shared" si="1"/>
        <v>0.93499644612831789</v>
      </c>
      <c r="I25" s="14">
        <f t="shared" si="2"/>
        <v>0.77071705673073987</v>
      </c>
      <c r="J25" s="16">
        <f t="shared" ref="J25:K25" si="10">SUM(J26:J30)</f>
        <v>212796028.51999998</v>
      </c>
      <c r="K25" s="16">
        <f t="shared" si="10"/>
        <v>205591118.69</v>
      </c>
    </row>
    <row r="26" spans="1:11" x14ac:dyDescent="0.25">
      <c r="A26" s="4" t="s">
        <v>39</v>
      </c>
      <c r="B26" s="1" t="s">
        <v>15</v>
      </c>
      <c r="C26" s="1" t="s">
        <v>4</v>
      </c>
      <c r="D26" s="17">
        <v>50344620.539999999</v>
      </c>
      <c r="E26" s="17">
        <v>122722756.68000001</v>
      </c>
      <c r="F26" s="13">
        <f t="shared" si="0"/>
        <v>2.4376538220701027</v>
      </c>
      <c r="G26" s="17">
        <v>64381764.5</v>
      </c>
      <c r="H26" s="15">
        <f t="shared" si="1"/>
        <v>1.2788211294362057</v>
      </c>
      <c r="I26" s="15">
        <f t="shared" si="2"/>
        <v>0.52461145953456423</v>
      </c>
      <c r="J26" s="17">
        <v>62831639</v>
      </c>
      <c r="K26" s="17">
        <v>62831639</v>
      </c>
    </row>
    <row r="27" spans="1:11" x14ac:dyDescent="0.25">
      <c r="A27" s="4" t="s">
        <v>40</v>
      </c>
      <c r="B27" s="1" t="s">
        <v>15</v>
      </c>
      <c r="C27" s="1" t="s">
        <v>6</v>
      </c>
      <c r="D27" s="17">
        <v>174496241.72</v>
      </c>
      <c r="E27" s="17">
        <v>154625886.08000001</v>
      </c>
      <c r="F27" s="13">
        <f t="shared" si="0"/>
        <v>0.88612731458202787</v>
      </c>
      <c r="G27" s="17">
        <v>143065228.30000001</v>
      </c>
      <c r="H27" s="15">
        <f t="shared" si="1"/>
        <v>0.81987569984209296</v>
      </c>
      <c r="I27" s="15">
        <f t="shared" si="2"/>
        <v>0.92523465460357157</v>
      </c>
      <c r="J27" s="17">
        <v>126863978.52</v>
      </c>
      <c r="K27" s="17">
        <v>119659068.69</v>
      </c>
    </row>
    <row r="28" spans="1:11" x14ac:dyDescent="0.25">
      <c r="A28" s="4" t="s">
        <v>63</v>
      </c>
      <c r="B28" s="1" t="s">
        <v>15</v>
      </c>
      <c r="C28" s="11" t="s">
        <v>8</v>
      </c>
      <c r="D28" s="17">
        <v>9900196.5500000007</v>
      </c>
      <c r="E28" s="17">
        <v>10247220</v>
      </c>
      <c r="F28" s="13">
        <f t="shared" si="0"/>
        <v>1.035052177827722</v>
      </c>
      <c r="G28" s="17">
        <v>11250000</v>
      </c>
      <c r="H28" s="15">
        <f t="shared" si="1"/>
        <v>1.1363410759759107</v>
      </c>
      <c r="I28" s="15">
        <f t="shared" si="2"/>
        <v>1.0978587363206802</v>
      </c>
      <c r="J28" s="17">
        <v>11250000</v>
      </c>
      <c r="K28" s="17">
        <v>11250000</v>
      </c>
    </row>
    <row r="29" spans="1:11" x14ac:dyDescent="0.25">
      <c r="A29" s="4" t="s">
        <v>41</v>
      </c>
      <c r="B29" s="1" t="s">
        <v>15</v>
      </c>
      <c r="C29" s="1" t="s">
        <v>15</v>
      </c>
      <c r="D29" s="17">
        <v>828966</v>
      </c>
      <c r="E29" s="17">
        <v>897700</v>
      </c>
      <c r="F29" s="13">
        <f t="shared" si="0"/>
        <v>1.0829153427281697</v>
      </c>
      <c r="G29" s="17">
        <v>897880</v>
      </c>
      <c r="H29" s="15">
        <f t="shared" si="1"/>
        <v>1.0831324807048781</v>
      </c>
      <c r="I29" s="15">
        <f t="shared" si="2"/>
        <v>1.0002005124206306</v>
      </c>
      <c r="J29" s="17">
        <v>897880</v>
      </c>
      <c r="K29" s="17">
        <v>897880</v>
      </c>
    </row>
    <row r="30" spans="1:11" x14ac:dyDescent="0.25">
      <c r="A30" s="4" t="s">
        <v>42</v>
      </c>
      <c r="B30" s="1" t="s">
        <v>15</v>
      </c>
      <c r="C30" s="1" t="s">
        <v>24</v>
      </c>
      <c r="D30" s="17">
        <v>11005675.83</v>
      </c>
      <c r="E30" s="17">
        <v>10640084</v>
      </c>
      <c r="F30" s="13">
        <f t="shared" si="0"/>
        <v>0.96678151931356682</v>
      </c>
      <c r="G30" s="17">
        <v>10952531</v>
      </c>
      <c r="H30" s="15">
        <f t="shared" si="1"/>
        <v>0.99517114343354229</v>
      </c>
      <c r="I30" s="15">
        <f t="shared" si="2"/>
        <v>1.0293650877192322</v>
      </c>
      <c r="J30" s="17">
        <v>10952531</v>
      </c>
      <c r="K30" s="17">
        <v>10952531</v>
      </c>
    </row>
    <row r="31" spans="1:11" x14ac:dyDescent="0.25">
      <c r="A31" s="2" t="s">
        <v>43</v>
      </c>
      <c r="B31" s="3" t="s">
        <v>32</v>
      </c>
      <c r="C31" s="18" t="s">
        <v>68</v>
      </c>
      <c r="D31" s="16">
        <f t="shared" ref="D31:E31" si="11">SUM(D32:D33)</f>
        <v>26115122.93</v>
      </c>
      <c r="E31" s="16">
        <f t="shared" si="11"/>
        <v>29206575</v>
      </c>
      <c r="F31" s="12">
        <f t="shared" si="0"/>
        <v>1.1183778486621123</v>
      </c>
      <c r="G31" s="16">
        <f>SUM(G32:G33)</f>
        <v>31200114</v>
      </c>
      <c r="H31" s="14">
        <f t="shared" si="1"/>
        <v>1.194714422123534</v>
      </c>
      <c r="I31" s="14">
        <f t="shared" si="2"/>
        <v>1.068256514158199</v>
      </c>
      <c r="J31" s="16">
        <f t="shared" ref="J31:K31" si="12">SUM(J32:J33)</f>
        <v>31200114</v>
      </c>
      <c r="K31" s="16">
        <f t="shared" si="12"/>
        <v>31200114</v>
      </c>
    </row>
    <row r="32" spans="1:11" x14ac:dyDescent="0.25">
      <c r="A32" s="4" t="s">
        <v>44</v>
      </c>
      <c r="B32" s="1" t="s">
        <v>32</v>
      </c>
      <c r="C32" s="1" t="s">
        <v>4</v>
      </c>
      <c r="D32" s="17">
        <v>21312642.940000001</v>
      </c>
      <c r="E32" s="17">
        <v>22793695</v>
      </c>
      <c r="F32" s="13">
        <f t="shared" si="0"/>
        <v>1.0694917126969894</v>
      </c>
      <c r="G32" s="17">
        <v>24350000</v>
      </c>
      <c r="H32" s="15">
        <f t="shared" si="1"/>
        <v>1.1425143314487489</v>
      </c>
      <c r="I32" s="15">
        <f t="shared" si="2"/>
        <v>1.0682778724555189</v>
      </c>
      <c r="J32" s="17">
        <v>24350000</v>
      </c>
      <c r="K32" s="17">
        <v>24350000</v>
      </c>
    </row>
    <row r="33" spans="1:11" x14ac:dyDescent="0.25">
      <c r="A33" s="4" t="s">
        <v>45</v>
      </c>
      <c r="B33" s="1" t="s">
        <v>32</v>
      </c>
      <c r="C33" s="1" t="s">
        <v>10</v>
      </c>
      <c r="D33" s="17">
        <v>4802479.99</v>
      </c>
      <c r="E33" s="17">
        <v>6412880</v>
      </c>
      <c r="F33" s="13">
        <f t="shared" si="0"/>
        <v>1.3353267506274398</v>
      </c>
      <c r="G33" s="17">
        <v>6850114</v>
      </c>
      <c r="H33" s="15">
        <f t="shared" si="1"/>
        <v>1.4263701284052617</v>
      </c>
      <c r="I33" s="15">
        <f t="shared" si="2"/>
        <v>1.0681805990444231</v>
      </c>
      <c r="J33" s="17">
        <v>6850114</v>
      </c>
      <c r="K33" s="17">
        <v>6850114</v>
      </c>
    </row>
    <row r="34" spans="1:11" x14ac:dyDescent="0.25">
      <c r="A34" s="2" t="s">
        <v>46</v>
      </c>
      <c r="B34" s="3" t="s">
        <v>25</v>
      </c>
      <c r="C34" s="18" t="s">
        <v>68</v>
      </c>
      <c r="D34" s="16">
        <f t="shared" ref="D34:E34" si="13">SUM(D35:D38)</f>
        <v>28008008.880000003</v>
      </c>
      <c r="E34" s="16">
        <f t="shared" si="13"/>
        <v>26999043.98</v>
      </c>
      <c r="F34" s="12">
        <f t="shared" si="0"/>
        <v>0.9639758433267106</v>
      </c>
      <c r="G34" s="16">
        <f>SUM(G35:G38)</f>
        <v>29338139.77</v>
      </c>
      <c r="H34" s="14">
        <f t="shared" si="1"/>
        <v>1.0474910906983401</v>
      </c>
      <c r="I34" s="14">
        <f t="shared" si="2"/>
        <v>1.0866362450364067</v>
      </c>
      <c r="J34" s="16">
        <f t="shared" ref="J34:K34" si="14">SUM(J35:J38)</f>
        <v>24810194.640000001</v>
      </c>
      <c r="K34" s="16">
        <f t="shared" si="14"/>
        <v>29457026.48</v>
      </c>
    </row>
    <row r="35" spans="1:11" x14ac:dyDescent="0.25">
      <c r="A35" s="4" t="s">
        <v>47</v>
      </c>
      <c r="B35" s="1" t="s">
        <v>25</v>
      </c>
      <c r="C35" s="1" t="s">
        <v>4</v>
      </c>
      <c r="D35" s="17">
        <v>2144453.3199999998</v>
      </c>
      <c r="E35" s="17">
        <v>2552000</v>
      </c>
      <c r="F35" s="13">
        <f t="shared" si="0"/>
        <v>1.1900468880339163</v>
      </c>
      <c r="G35" s="17">
        <v>2258923</v>
      </c>
      <c r="H35" s="15">
        <f t="shared" si="1"/>
        <v>1.0533794225933537</v>
      </c>
      <c r="I35" s="15">
        <f t="shared" si="2"/>
        <v>0.88515791536050159</v>
      </c>
      <c r="J35" s="17">
        <v>2258923</v>
      </c>
      <c r="K35" s="17">
        <v>2258923</v>
      </c>
    </row>
    <row r="36" spans="1:11" x14ac:dyDescent="0.25">
      <c r="A36" s="4" t="s">
        <v>48</v>
      </c>
      <c r="B36" s="1" t="s">
        <v>25</v>
      </c>
      <c r="C36" s="1" t="s">
        <v>8</v>
      </c>
      <c r="D36" s="17">
        <v>2159168.2999999998</v>
      </c>
      <c r="E36" s="17">
        <v>1975674.61</v>
      </c>
      <c r="F36" s="13">
        <f t="shared" si="0"/>
        <v>0.9150164950087496</v>
      </c>
      <c r="G36" s="17">
        <v>1643023.2</v>
      </c>
      <c r="H36" s="15">
        <f t="shared" si="1"/>
        <v>0.76095189059602264</v>
      </c>
      <c r="I36" s="15">
        <f t="shared" si="2"/>
        <v>0.83162641848193808</v>
      </c>
      <c r="J36" s="17">
        <v>165000</v>
      </c>
      <c r="K36" s="17">
        <v>165000</v>
      </c>
    </row>
    <row r="37" spans="1:11" x14ac:dyDescent="0.25">
      <c r="A37" s="4" t="s">
        <v>49</v>
      </c>
      <c r="B37" s="1" t="s">
        <v>25</v>
      </c>
      <c r="C37" s="1" t="s">
        <v>10</v>
      </c>
      <c r="D37" s="17">
        <v>22591315.260000002</v>
      </c>
      <c r="E37" s="17">
        <v>21283213.370000001</v>
      </c>
      <c r="F37" s="13">
        <f t="shared" si="0"/>
        <v>0.94209713445431331</v>
      </c>
      <c r="G37" s="17">
        <v>24259990.57</v>
      </c>
      <c r="H37" s="15">
        <f t="shared" si="1"/>
        <v>1.0738635750418013</v>
      </c>
      <c r="I37" s="15">
        <f t="shared" si="2"/>
        <v>1.1398650264060195</v>
      </c>
      <c r="J37" s="17">
        <v>21203068.640000001</v>
      </c>
      <c r="K37" s="17">
        <v>25842900.48</v>
      </c>
    </row>
    <row r="38" spans="1:11" x14ac:dyDescent="0.25">
      <c r="A38" s="4" t="s">
        <v>50</v>
      </c>
      <c r="B38" s="1" t="s">
        <v>25</v>
      </c>
      <c r="C38" s="1" t="s">
        <v>14</v>
      </c>
      <c r="D38" s="17">
        <v>1113072</v>
      </c>
      <c r="E38" s="17">
        <v>1188156</v>
      </c>
      <c r="F38" s="13">
        <f t="shared" si="0"/>
        <v>1.0674565526758377</v>
      </c>
      <c r="G38" s="17">
        <v>1176203</v>
      </c>
      <c r="H38" s="15">
        <f t="shared" si="1"/>
        <v>1.0567178044187617</v>
      </c>
      <c r="I38" s="15">
        <f t="shared" si="2"/>
        <v>0.98993987321530175</v>
      </c>
      <c r="J38" s="17">
        <v>1183203</v>
      </c>
      <c r="K38" s="17">
        <v>1190203</v>
      </c>
    </row>
    <row r="39" spans="1:11" x14ac:dyDescent="0.25">
      <c r="A39" s="2" t="s">
        <v>51</v>
      </c>
      <c r="B39" s="3" t="s">
        <v>17</v>
      </c>
      <c r="C39" s="18" t="s">
        <v>68</v>
      </c>
      <c r="D39" s="16">
        <f>SUM(D40:D41)</f>
        <v>303422</v>
      </c>
      <c r="E39" s="16">
        <f>SUM(E40:E41)</f>
        <v>71452700</v>
      </c>
      <c r="F39" s="12">
        <f t="shared" si="0"/>
        <v>235.48951625129357</v>
      </c>
      <c r="G39" s="16">
        <f>SUM(G40:G41)</f>
        <v>368500</v>
      </c>
      <c r="H39" s="14">
        <f t="shared" si="1"/>
        <v>1.2144801629413819</v>
      </c>
      <c r="I39" s="14">
        <f t="shared" si="2"/>
        <v>5.1572578782887145E-3</v>
      </c>
      <c r="J39" s="16">
        <f>SUM(J40:J41)</f>
        <v>368500</v>
      </c>
      <c r="K39" s="16">
        <f>SUM(K40:K41)</f>
        <v>368500</v>
      </c>
    </row>
    <row r="40" spans="1:11" x14ac:dyDescent="0.25">
      <c r="A40" s="4" t="s">
        <v>52</v>
      </c>
      <c r="B40" s="1" t="s">
        <v>17</v>
      </c>
      <c r="C40" s="1" t="s">
        <v>4</v>
      </c>
      <c r="D40" s="17">
        <v>89594</v>
      </c>
      <c r="E40" s="17">
        <v>71102700</v>
      </c>
      <c r="F40" s="13">
        <f t="shared" si="0"/>
        <v>793.6100631738733</v>
      </c>
      <c r="G40" s="17"/>
      <c r="H40" s="15">
        <f t="shared" si="1"/>
        <v>0</v>
      </c>
      <c r="I40" s="15">
        <f t="shared" si="2"/>
        <v>0</v>
      </c>
      <c r="J40" s="17"/>
      <c r="K40" s="17"/>
    </row>
    <row r="41" spans="1:11" x14ac:dyDescent="0.25">
      <c r="A41" s="4" t="s">
        <v>53</v>
      </c>
      <c r="B41" s="1" t="s">
        <v>17</v>
      </c>
      <c r="C41" s="1" t="s">
        <v>12</v>
      </c>
      <c r="D41" s="17">
        <v>213828</v>
      </c>
      <c r="E41" s="17">
        <v>350000</v>
      </c>
      <c r="F41" s="13">
        <f t="shared" ref="F41:F46" si="15">IFERROR(E41/D41,"-")</f>
        <v>1.6368296013618422</v>
      </c>
      <c r="G41" s="17">
        <v>368500</v>
      </c>
      <c r="H41" s="15">
        <f t="shared" ref="H41:H46" si="16">IFERROR(G41/D41,"-")</f>
        <v>1.7233477374338253</v>
      </c>
      <c r="I41" s="15">
        <f t="shared" ref="I41:I46" si="17">IFERROR(G41/E41,"=")</f>
        <v>1.0528571428571429</v>
      </c>
      <c r="J41" s="17">
        <v>368500</v>
      </c>
      <c r="K41" s="17">
        <v>368500</v>
      </c>
    </row>
    <row r="42" spans="1:11" ht="31.5" x14ac:dyDescent="0.25">
      <c r="A42" s="2" t="s">
        <v>54</v>
      </c>
      <c r="B42" s="3" t="s">
        <v>27</v>
      </c>
      <c r="C42" s="18" t="s">
        <v>68</v>
      </c>
      <c r="D42" s="16">
        <f t="shared" ref="D42:E42" si="18">SUM(D43:D44)</f>
        <v>10759336</v>
      </c>
      <c r="E42" s="16">
        <f t="shared" si="18"/>
        <v>9746001</v>
      </c>
      <c r="F42" s="12">
        <f t="shared" si="15"/>
        <v>0.90581807278813486</v>
      </c>
      <c r="G42" s="16">
        <f>SUM(G43:G44)</f>
        <v>3896000</v>
      </c>
      <c r="H42" s="14">
        <f t="shared" si="16"/>
        <v>0.36210412984593099</v>
      </c>
      <c r="I42" s="14">
        <f t="shared" si="17"/>
        <v>0.39975370410899813</v>
      </c>
      <c r="J42" s="16">
        <f t="shared" ref="J42:K42" si="19">SUM(J43:J44)</f>
        <v>896000</v>
      </c>
      <c r="K42" s="16">
        <f t="shared" si="19"/>
        <v>896000</v>
      </c>
    </row>
    <row r="43" spans="1:11" ht="31.5" x14ac:dyDescent="0.25">
      <c r="A43" s="4" t="s">
        <v>55</v>
      </c>
      <c r="B43" s="1" t="s">
        <v>27</v>
      </c>
      <c r="C43" s="1" t="s">
        <v>4</v>
      </c>
      <c r="D43" s="17">
        <v>900000</v>
      </c>
      <c r="E43" s="17">
        <v>898000</v>
      </c>
      <c r="F43" s="13">
        <f t="shared" si="15"/>
        <v>0.99777777777777776</v>
      </c>
      <c r="G43" s="17">
        <v>896000</v>
      </c>
      <c r="H43" s="15">
        <f t="shared" si="16"/>
        <v>0.99555555555555553</v>
      </c>
      <c r="I43" s="15">
        <f t="shared" si="17"/>
        <v>0.99777282850779514</v>
      </c>
      <c r="J43" s="17">
        <v>896000</v>
      </c>
      <c r="K43" s="17">
        <v>896000</v>
      </c>
    </row>
    <row r="44" spans="1:11" x14ac:dyDescent="0.25">
      <c r="A44" s="4" t="s">
        <v>56</v>
      </c>
      <c r="B44" s="1" t="s">
        <v>27</v>
      </c>
      <c r="C44" s="1" t="s">
        <v>6</v>
      </c>
      <c r="D44" s="17">
        <v>9859336</v>
      </c>
      <c r="E44" s="17">
        <v>8848001</v>
      </c>
      <c r="F44" s="13">
        <f t="shared" si="15"/>
        <v>0.8974236196027805</v>
      </c>
      <c r="G44" s="17">
        <v>3000000</v>
      </c>
      <c r="H44" s="15">
        <f t="shared" si="16"/>
        <v>0.30428012596385801</v>
      </c>
      <c r="I44" s="15">
        <f t="shared" si="17"/>
        <v>0.33905963618222917</v>
      </c>
      <c r="J44" s="17"/>
      <c r="K44" s="17"/>
    </row>
    <row r="45" spans="1:11" ht="24.75" customHeight="1" x14ac:dyDescent="0.25">
      <c r="A45" s="2" t="s">
        <v>69</v>
      </c>
      <c r="B45" s="18" t="s">
        <v>70</v>
      </c>
      <c r="C45" s="11">
        <v>99</v>
      </c>
      <c r="D45" s="16">
        <v>0</v>
      </c>
      <c r="E45" s="16">
        <v>0</v>
      </c>
      <c r="F45" s="12" t="str">
        <f t="shared" ref="F45" si="20">IFERROR(E45/D45,"-")</f>
        <v>-</v>
      </c>
      <c r="G45" s="16">
        <v>0</v>
      </c>
      <c r="H45" s="14" t="str">
        <f t="shared" si="16"/>
        <v>-</v>
      </c>
      <c r="I45" s="14" t="str">
        <f t="shared" si="17"/>
        <v>=</v>
      </c>
      <c r="J45" s="16">
        <v>8510576.1300000008</v>
      </c>
      <c r="K45" s="16">
        <v>17431493.859999999</v>
      </c>
    </row>
    <row r="46" spans="1:11" s="8" customFormat="1" ht="34.5" customHeight="1" x14ac:dyDescent="0.25">
      <c r="A46" s="6" t="s">
        <v>57</v>
      </c>
      <c r="B46" s="7"/>
      <c r="C46" s="7"/>
      <c r="D46" s="16">
        <f>SUM(D3+D11+D13+D16+D22+D25+D31+D39+D42+D45+D34)</f>
        <v>398879895.65000004</v>
      </c>
      <c r="E46" s="16">
        <f>SUM(E3+E11+E13+E16+E22+E25+E31+E39+E42+E45+E34)</f>
        <v>540505606.48000002</v>
      </c>
      <c r="F46" s="12">
        <f t="shared" si="15"/>
        <v>1.3550585335949608</v>
      </c>
      <c r="G46" s="16">
        <f>SUM(G3+G11+G13+G16+G22+G25+G31+G39+G42+G45+G34)</f>
        <v>354788767.12</v>
      </c>
      <c r="H46" s="14">
        <f t="shared" si="16"/>
        <v>0.8894626452452542</v>
      </c>
      <c r="I46" s="14">
        <f t="shared" si="17"/>
        <v>0.6564016411051381</v>
      </c>
      <c r="J46" s="16">
        <f>SUM(J3+J11+J13+J16+J22+J25+J31+J39+J42+J45+J34)</f>
        <v>340423045.18999994</v>
      </c>
      <c r="K46" s="16">
        <f>SUM(K3+K11+K13+K16+K22+K25+K31+K39+K42+K45+K34)</f>
        <v>348629877.03000003</v>
      </c>
    </row>
    <row r="48" spans="1:11" x14ac:dyDescent="0.25">
      <c r="E48" s="19"/>
    </row>
  </sheetData>
  <autoFilter ref="A2:K46"/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User</cp:lastModifiedBy>
  <cp:lastPrinted>2017-10-31T08:07:10Z</cp:lastPrinted>
  <dcterms:created xsi:type="dcterms:W3CDTF">2017-03-14T06:28:47Z</dcterms:created>
  <dcterms:modified xsi:type="dcterms:W3CDTF">2018-11-12T07:04:18Z</dcterms:modified>
</cp:coreProperties>
</file>