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55" windowWidth="18195" windowHeight="10680"/>
  </bookViews>
  <sheets>
    <sheet name="data" sheetId="1" r:id="rId1"/>
  </sheets>
  <definedNames>
    <definedName name="_xlnm._FilterDatabase" localSheetId="0" hidden="1">data!$A$2:$K$47</definedName>
    <definedName name="_xlnm.Print_Titles" localSheetId="0">data!$2:$2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6" i="1"/>
  <c r="H6" i="1"/>
  <c r="F42" i="1" l="1"/>
  <c r="H10" i="1" l="1"/>
  <c r="I42" i="1"/>
  <c r="I9" i="1" l="1"/>
  <c r="E44" i="1"/>
  <c r="D44" i="1"/>
  <c r="E40" i="1"/>
  <c r="D40" i="1"/>
  <c r="E35" i="1"/>
  <c r="D35" i="1"/>
  <c r="E32" i="1"/>
  <c r="D32" i="1"/>
  <c r="E26" i="1"/>
  <c r="D26" i="1"/>
  <c r="E23" i="1"/>
  <c r="D23" i="1"/>
  <c r="E17" i="1"/>
  <c r="D17" i="1"/>
  <c r="E14" i="1"/>
  <c r="D14" i="1"/>
  <c r="E12" i="1"/>
  <c r="D12" i="1"/>
  <c r="E3" i="1"/>
  <c r="D3" i="1"/>
  <c r="K17" i="1"/>
  <c r="J17" i="1"/>
  <c r="G17" i="1"/>
  <c r="K12" i="1"/>
  <c r="J12" i="1"/>
  <c r="G12" i="1"/>
  <c r="K14" i="1"/>
  <c r="J14" i="1"/>
  <c r="G14" i="1"/>
  <c r="K3" i="1"/>
  <c r="J3" i="1"/>
  <c r="G3" i="1"/>
  <c r="K44" i="1"/>
  <c r="J44" i="1"/>
  <c r="G44" i="1"/>
  <c r="K40" i="1"/>
  <c r="J40" i="1"/>
  <c r="G40" i="1"/>
  <c r="K35" i="1"/>
  <c r="J35" i="1"/>
  <c r="G35" i="1"/>
  <c r="K32" i="1"/>
  <c r="J32" i="1"/>
  <c r="G32" i="1"/>
  <c r="K26" i="1"/>
  <c r="J26" i="1"/>
  <c r="G26" i="1"/>
  <c r="K23" i="1"/>
  <c r="J23" i="1"/>
  <c r="G23" i="1"/>
  <c r="K47" i="1" l="1"/>
  <c r="J47" i="1"/>
  <c r="G47" i="1"/>
  <c r="E47" i="1"/>
  <c r="D47" i="1"/>
  <c r="I46" i="1"/>
  <c r="I45" i="1"/>
  <c r="I44" i="1"/>
  <c r="I43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  <c r="I7" i="1"/>
  <c r="I5" i="1"/>
  <c r="I4" i="1"/>
  <c r="I3" i="1"/>
  <c r="H46" i="1"/>
  <c r="H45" i="1"/>
  <c r="H44" i="1"/>
  <c r="H43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5" i="1"/>
  <c r="H4" i="1"/>
  <c r="H3" i="1"/>
  <c r="F46" i="1" l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  <c r="I47" i="1" l="1"/>
  <c r="H47" i="1"/>
  <c r="F47" i="1"/>
</calcChain>
</file>

<file path=xl/sharedStrings.xml><?xml version="1.0" encoding="utf-8"?>
<sst xmlns="http://schemas.openxmlformats.org/spreadsheetml/2006/main" count="145" uniqueCount="71">
  <si>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</si>
  <si>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</si>
  <si>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</si>
  <si>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</si>
  <si>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</si>
  <si>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</si>
  <si>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</si>
  <si>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</si>
  <si>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</si>
  <si>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</si>
  <si>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</si>
  <si>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</si>
  <si>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</si>
  <si>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</si>
  <si>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</si>
  <si>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</si>
  <si>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</si>
  <si>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</si>
  <si>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</si>
  <si>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</si>
  <si>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</si>
  <si>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</si>
  <si>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</si>
  <si>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</si>
  <si>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</si>
  <si>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</si>
  <si>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</si>
  <si>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</si>
  <si>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</si>
  <si>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</si>
  <si>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</si>
  <si>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</si>
  <si>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</si>
  <si>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</si>
  <si>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</si>
  <si>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</si>
  <si>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</si>
  <si>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</si>
  <si>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</si>
  <si>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</si>
  <si>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</si>
  <si>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</si>
  <si>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</si>
  <si>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</si>
  <si>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</si>
  <si>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</si>
  <si>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</si>
  <si>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</si>
  <si>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</si>
  <si>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</si>
  <si>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</si>
  <si>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</si>
  <si>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</si>
  <si>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</si>
  <si>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</si>
  <si>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</si>
  <si>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</si>
  <si>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</si>
  <si>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Темп к отчетному году</t>
  </si>
  <si>
    <t>Темп к ожидаемой оценке исполнения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</si>
  <si>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</si>
  <si>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</si>
  <si>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</si>
  <si>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2022 год (план)</t>
  </si>
  <si>
    <t>Обеспечение проведения выборов и референдумов</t>
  </si>
  <si>
    <t>Массовый спорт</t>
  </si>
  <si>
    <t>Другие вопросы в области жилищно-коммунального хозяйства</t>
  </si>
  <si>
    <t>2023 год (план)</t>
  </si>
  <si>
    <t>2024 год (план)</t>
  </si>
  <si>
    <t>2021 год (оценка исполнения)</t>
  </si>
  <si>
    <t>2020 год (кассовое исполнение)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</si>
</sst>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9"/>
  <sheetViews>
    <sheetView tabSelected="1" zoomScale="80" zoomScaleNormal="80" zoomScaleSheetLayoutView="100" workbookViewId="0">
      <pane ySplit="2" topLeftCell="A3" activePane="bottomLeft" state="frozen"/>
      <selection pane="bottomLeft" activeCell="F55" sqref="F55"/>
    </sheetView>
  </sheetViews>
  <sheetFormatPr defaultRowHeight="15.75" x14ac:dyDescent="0.25"/>
  <cols>
    <col min="1" max="1" width="75.5703125" style="5" customWidth="1"/>
    <col min="2" max="2" width="5.7109375" style="5" customWidth="1"/>
    <col min="3" max="3" width="5.42578125" style="5" customWidth="1"/>
    <col min="4" max="4" width="24.42578125" style="5" customWidth="1"/>
    <col min="5" max="5" width="24.42578125" style="10" customWidth="1"/>
    <col min="6" max="6" width="19" style="10" customWidth="1"/>
    <col min="7" max="7" width="24.42578125" style="10" customWidth="1"/>
    <col min="8" max="8" width="19" style="10" customWidth="1"/>
    <col min="9" max="9" width="21.28515625" style="10" customWidth="1"/>
    <col min="10" max="11" width="24.42578125" style="10" customWidth="1"/>
    <col min="12" max="13" width="9.140625" style="5"/>
    <col min="14" max="14" width="33.5703125" style="5" customWidth="1"/>
    <col min="15" max="16384" width="9.140625" style="5"/>
  </cols>
  <sheetData>
    <row r="1" spans="1:11" ht="36.75" customHeight="1" x14ac:dyDescent="0.25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70</v>
      </c>
      <c r="E2" s="9" t="s">
        <v>69</v>
      </c>
      <c r="F2" s="9" t="s">
        <v>58</v>
      </c>
      <c r="G2" s="9" t="s">
        <v>63</v>
      </c>
      <c r="H2" s="9" t="s">
        <v>58</v>
      </c>
      <c r="I2" s="9" t="s">
        <v>59</v>
      </c>
      <c r="J2" s="9" t="s">
        <v>67</v>
      </c>
      <c r="K2" s="9" t="s">
        <v>68</v>
      </c>
    </row>
    <row r="3" spans="1:11" ht="30" customHeight="1" x14ac:dyDescent="0.25">
      <c r="A3" s="2" t="s">
        <v>3</v>
      </c>
      <c r="B3" s="3" t="s">
        <v>4</v>
      </c>
      <c r="C3" s="18" t="s">
        <v>62</v>
      </c>
      <c r="D3" s="16">
        <f>SUM(D4:D11)</f>
        <v>35168704.019999996</v>
      </c>
      <c r="E3" s="16">
        <f>SUM(E4:E11)</f>
        <v>40191701.780000001</v>
      </c>
      <c r="F3" s="12">
        <f>IFERROR(E3/D3,"-")</f>
        <v>1.1428257850258994</v>
      </c>
      <c r="G3" s="16">
        <f>SUM(G4:G11)</f>
        <v>42494262</v>
      </c>
      <c r="H3" s="14">
        <f>IFERROR(G3/D3,"-")</f>
        <v>1.2082976380316446</v>
      </c>
      <c r="I3" s="14">
        <f>IFERROR(G3/E3,"=")</f>
        <v>1.0572894432936351</v>
      </c>
      <c r="J3" s="16">
        <f>SUM(J4:J11)</f>
        <v>51515915</v>
      </c>
      <c r="K3" s="16">
        <f>SUM(K4:K11)</f>
        <v>61415474</v>
      </c>
    </row>
    <row r="4" spans="1:11" ht="31.5" x14ac:dyDescent="0.25">
      <c r="A4" s="4" t="s">
        <v>5</v>
      </c>
      <c r="B4" s="1" t="s">
        <v>4</v>
      </c>
      <c r="C4" s="1" t="s">
        <v>6</v>
      </c>
      <c r="D4" s="22">
        <v>589548.86</v>
      </c>
      <c r="E4" s="17">
        <v>679925</v>
      </c>
      <c r="F4" s="13">
        <f t="shared" ref="F4:F42" si="0">IFERROR(E4/D4,"-")</f>
        <v>1.1532971160354717</v>
      </c>
      <c r="G4" s="17">
        <v>679925</v>
      </c>
      <c r="H4" s="15">
        <f t="shared" ref="H4:H41" si="1">IFERROR(G4/D4,"-")</f>
        <v>1.1532971160354717</v>
      </c>
      <c r="I4" s="15">
        <f t="shared" ref="I4:I42" si="2">IFERROR(G4/E4,"=")</f>
        <v>1</v>
      </c>
      <c r="J4" s="17">
        <v>679925</v>
      </c>
      <c r="K4" s="17">
        <v>679925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22">
        <v>1079286.56</v>
      </c>
      <c r="E5" s="17">
        <v>1304158</v>
      </c>
      <c r="F5" s="13">
        <f t="shared" si="0"/>
        <v>1.2083519320392537</v>
      </c>
      <c r="G5" s="17">
        <v>1051491</v>
      </c>
      <c r="H5" s="15">
        <f t="shared" si="1"/>
        <v>0.97424635770503798</v>
      </c>
      <c r="I5" s="15">
        <f t="shared" si="2"/>
        <v>0.80626043776904333</v>
      </c>
      <c r="J5" s="17">
        <v>1074179</v>
      </c>
      <c r="K5" s="17">
        <v>1074179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22">
        <v>19676515.129999999</v>
      </c>
      <c r="E6" s="17">
        <v>24012572.25</v>
      </c>
      <c r="F6" s="13">
        <f t="shared" si="0"/>
        <v>1.2203671275808889</v>
      </c>
      <c r="G6" s="17">
        <v>26660644</v>
      </c>
      <c r="H6" s="15">
        <f t="shared" ref="H6" si="3">IFERROR(G6/D6,"-")</f>
        <v>1.3549474499857741</v>
      </c>
      <c r="I6" s="15">
        <f t="shared" ref="I6" si="4">IFERROR(G6/E6,"=")</f>
        <v>1.1102785541852978</v>
      </c>
      <c r="J6" s="17">
        <v>26268212</v>
      </c>
      <c r="K6" s="17">
        <v>26268212</v>
      </c>
    </row>
    <row r="7" spans="1:11" x14ac:dyDescent="0.25">
      <c r="A7" s="4" t="s">
        <v>11</v>
      </c>
      <c r="B7" s="1" t="s">
        <v>4</v>
      </c>
      <c r="C7" s="1" t="s">
        <v>12</v>
      </c>
      <c r="D7" s="22">
        <v>0</v>
      </c>
      <c r="E7" s="17">
        <v>10307</v>
      </c>
      <c r="F7" s="13" t="str">
        <f t="shared" si="0"/>
        <v>-</v>
      </c>
      <c r="G7" s="17">
        <v>77893</v>
      </c>
      <c r="H7" s="15" t="str">
        <f t="shared" si="1"/>
        <v>-</v>
      </c>
      <c r="I7" s="15">
        <f t="shared" si="2"/>
        <v>7.557291161346658</v>
      </c>
      <c r="J7" s="17">
        <v>4656</v>
      </c>
      <c r="K7" s="17">
        <v>4137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22">
        <v>6247841.8099999996</v>
      </c>
      <c r="E8" s="17">
        <v>6519543.5199999996</v>
      </c>
      <c r="F8" s="13">
        <f t="shared" si="0"/>
        <v>1.0434872902135786</v>
      </c>
      <c r="G8" s="17">
        <v>6658366</v>
      </c>
      <c r="H8" s="15">
        <f t="shared" si="1"/>
        <v>1.0657065595583637</v>
      </c>
      <c r="I8" s="15">
        <f t="shared" si="2"/>
        <v>1.0212932822020644</v>
      </c>
      <c r="J8" s="17">
        <v>6658366</v>
      </c>
      <c r="K8" s="17">
        <v>6658366</v>
      </c>
    </row>
    <row r="9" spans="1:11" x14ac:dyDescent="0.25">
      <c r="A9" s="4" t="s">
        <v>64</v>
      </c>
      <c r="B9" s="1" t="s">
        <v>4</v>
      </c>
      <c r="C9" s="20" t="s">
        <v>15</v>
      </c>
      <c r="D9" s="17"/>
      <c r="E9" s="17"/>
      <c r="F9" s="13" t="str">
        <f t="shared" si="0"/>
        <v>-</v>
      </c>
      <c r="G9" s="17"/>
      <c r="H9" s="15" t="str">
        <f t="shared" si="1"/>
        <v>-</v>
      </c>
      <c r="I9" s="15" t="str">
        <f t="shared" si="2"/>
        <v>=</v>
      </c>
      <c r="J9" s="17"/>
      <c r="K9" s="17"/>
    </row>
    <row r="10" spans="1:11" x14ac:dyDescent="0.25">
      <c r="A10" s="4" t="s">
        <v>16</v>
      </c>
      <c r="B10" s="1" t="s">
        <v>4</v>
      </c>
      <c r="C10" s="20" t="s">
        <v>17</v>
      </c>
      <c r="D10" s="17"/>
      <c r="E10" s="17">
        <v>22000</v>
      </c>
      <c r="F10" s="13"/>
      <c r="G10" s="17">
        <v>100000</v>
      </c>
      <c r="H10" s="15" t="str">
        <f t="shared" si="1"/>
        <v>-</v>
      </c>
      <c r="I10" s="15"/>
      <c r="J10" s="17">
        <v>100000</v>
      </c>
      <c r="K10" s="17">
        <v>100000</v>
      </c>
    </row>
    <row r="11" spans="1:11" x14ac:dyDescent="0.25">
      <c r="A11" s="4" t="s">
        <v>18</v>
      </c>
      <c r="B11" s="1" t="s">
        <v>4</v>
      </c>
      <c r="C11" s="1" t="s">
        <v>19</v>
      </c>
      <c r="D11" s="22">
        <v>7575511.6600000001</v>
      </c>
      <c r="E11" s="17">
        <v>7643196.0099999998</v>
      </c>
      <c r="F11" s="13">
        <f t="shared" si="0"/>
        <v>1.0089346242257649</v>
      </c>
      <c r="G11" s="17">
        <v>7265943</v>
      </c>
      <c r="H11" s="15">
        <f t="shared" si="1"/>
        <v>0.95913561038595241</v>
      </c>
      <c r="I11" s="15">
        <f t="shared" si="2"/>
        <v>0.95064198150794255</v>
      </c>
      <c r="J11" s="17">
        <v>16730577</v>
      </c>
      <c r="K11" s="17">
        <v>26630655</v>
      </c>
    </row>
    <row r="12" spans="1:11" x14ac:dyDescent="0.25">
      <c r="A12" s="2" t="s">
        <v>20</v>
      </c>
      <c r="B12" s="3" t="s">
        <v>6</v>
      </c>
      <c r="C12" s="18" t="s">
        <v>62</v>
      </c>
      <c r="D12" s="16">
        <f t="shared" ref="D12:E12" si="5">SUM(D13)</f>
        <v>755521</v>
      </c>
      <c r="E12" s="16">
        <f t="shared" si="5"/>
        <v>755104</v>
      </c>
      <c r="F12" s="12">
        <f t="shared" si="0"/>
        <v>0.99944806299229272</v>
      </c>
      <c r="G12" s="16">
        <f>SUM(G13)</f>
        <v>808322</v>
      </c>
      <c r="H12" s="14">
        <f t="shared" si="1"/>
        <v>1.0698868727672692</v>
      </c>
      <c r="I12" s="14">
        <f t="shared" si="2"/>
        <v>1.0704777090308091</v>
      </c>
      <c r="J12" s="16">
        <f t="shared" ref="J12:K12" si="6">SUM(J13)</f>
        <v>834490</v>
      </c>
      <c r="K12" s="16">
        <f t="shared" si="6"/>
        <v>862841</v>
      </c>
    </row>
    <row r="13" spans="1:11" x14ac:dyDescent="0.25">
      <c r="A13" s="4" t="s">
        <v>21</v>
      </c>
      <c r="B13" s="1" t="s">
        <v>6</v>
      </c>
      <c r="C13" s="1" t="s">
        <v>8</v>
      </c>
      <c r="D13" s="17">
        <v>755521</v>
      </c>
      <c r="E13" s="17">
        <v>755104</v>
      </c>
      <c r="F13" s="13">
        <f t="shared" si="0"/>
        <v>0.99944806299229272</v>
      </c>
      <c r="G13" s="17">
        <v>808322</v>
      </c>
      <c r="H13" s="15">
        <f t="shared" si="1"/>
        <v>1.0698868727672692</v>
      </c>
      <c r="I13" s="15">
        <f t="shared" si="2"/>
        <v>1.0704777090308091</v>
      </c>
      <c r="J13" s="17">
        <v>834490</v>
      </c>
      <c r="K13" s="17">
        <v>862841</v>
      </c>
    </row>
    <row r="14" spans="1:11" x14ac:dyDescent="0.25">
      <c r="A14" s="2" t="s">
        <v>22</v>
      </c>
      <c r="B14" s="3" t="s">
        <v>8</v>
      </c>
      <c r="C14" s="18" t="s">
        <v>62</v>
      </c>
      <c r="D14" s="16">
        <f t="shared" ref="D14:E14" si="7">SUM(D15:D16)</f>
        <v>3217729.55</v>
      </c>
      <c r="E14" s="16">
        <f t="shared" si="7"/>
        <v>4014180.96</v>
      </c>
      <c r="F14" s="12">
        <f t="shared" si="0"/>
        <v>1.2475196866685083</v>
      </c>
      <c r="G14" s="16">
        <f>SUM(G15:G16)</f>
        <v>4328121</v>
      </c>
      <c r="H14" s="14">
        <f t="shared" si="1"/>
        <v>1.3450853879251599</v>
      </c>
      <c r="I14" s="14">
        <f t="shared" si="2"/>
        <v>1.0782077447749141</v>
      </c>
      <c r="J14" s="16">
        <f t="shared" ref="J14:K14" si="8">SUM(J15:J16)</f>
        <v>4328121</v>
      </c>
      <c r="K14" s="16">
        <f t="shared" si="8"/>
        <v>4328121</v>
      </c>
    </row>
    <row r="15" spans="1:11" ht="31.5" x14ac:dyDescent="0.25">
      <c r="A15" s="4" t="s">
        <v>23</v>
      </c>
      <c r="B15" s="1" t="s">
        <v>8</v>
      </c>
      <c r="C15" s="1" t="s">
        <v>24</v>
      </c>
      <c r="D15" s="22">
        <v>3217729.55</v>
      </c>
      <c r="E15" s="17">
        <v>4014180.96</v>
      </c>
      <c r="F15" s="13">
        <f t="shared" si="0"/>
        <v>1.2475196866685083</v>
      </c>
      <c r="G15" s="17">
        <v>4308121</v>
      </c>
      <c r="H15" s="15">
        <f t="shared" si="1"/>
        <v>1.3388698251535778</v>
      </c>
      <c r="I15" s="15">
        <f t="shared" si="2"/>
        <v>1.0732254083532895</v>
      </c>
      <c r="J15" s="17">
        <v>4308121</v>
      </c>
      <c r="K15" s="17">
        <v>4308121</v>
      </c>
    </row>
    <row r="16" spans="1:11" ht="31.5" x14ac:dyDescent="0.25">
      <c r="A16" s="4" t="s">
        <v>26</v>
      </c>
      <c r="B16" s="1" t="s">
        <v>8</v>
      </c>
      <c r="C16" s="1" t="s">
        <v>27</v>
      </c>
      <c r="D16" s="17"/>
      <c r="E16" s="17"/>
      <c r="F16" s="13" t="str">
        <f t="shared" si="0"/>
        <v>-</v>
      </c>
      <c r="G16" s="17">
        <v>20000</v>
      </c>
      <c r="H16" s="15" t="str">
        <f t="shared" si="1"/>
        <v>-</v>
      </c>
      <c r="I16" s="15" t="str">
        <f t="shared" si="2"/>
        <v>=</v>
      </c>
      <c r="J16" s="17">
        <v>20000</v>
      </c>
      <c r="K16" s="17">
        <v>20000</v>
      </c>
    </row>
    <row r="17" spans="1:11" x14ac:dyDescent="0.25">
      <c r="A17" s="2" t="s">
        <v>28</v>
      </c>
      <c r="B17" s="3" t="s">
        <v>10</v>
      </c>
      <c r="C17" s="18" t="s">
        <v>62</v>
      </c>
      <c r="D17" s="16">
        <f t="shared" ref="D17:E17" si="9">SUM(D18:D22)</f>
        <v>28119055.629999999</v>
      </c>
      <c r="E17" s="16">
        <f t="shared" si="9"/>
        <v>28610984.609999999</v>
      </c>
      <c r="F17" s="12">
        <f t="shared" si="0"/>
        <v>1.0174945057356466</v>
      </c>
      <c r="G17" s="16">
        <f>SUM(G18:G22)</f>
        <v>27259842.899999999</v>
      </c>
      <c r="H17" s="14">
        <f t="shared" si="1"/>
        <v>0.96944375581791187</v>
      </c>
      <c r="I17" s="14">
        <f t="shared" si="2"/>
        <v>0.95277542075473509</v>
      </c>
      <c r="J17" s="16">
        <f t="shared" ref="J17:K17" si="10">SUM(J18:J22)</f>
        <v>27099442.899999999</v>
      </c>
      <c r="K17" s="16">
        <f t="shared" si="10"/>
        <v>26990942.899999999</v>
      </c>
    </row>
    <row r="18" spans="1:11" x14ac:dyDescent="0.25">
      <c r="A18" s="4" t="s">
        <v>29</v>
      </c>
      <c r="B18" s="1" t="s">
        <v>10</v>
      </c>
      <c r="C18" s="1" t="s">
        <v>12</v>
      </c>
      <c r="D18" s="17">
        <v>39277.65</v>
      </c>
      <c r="E18" s="17">
        <v>96071.88</v>
      </c>
      <c r="F18" s="13">
        <f t="shared" si="0"/>
        <v>2.4459681269118696</v>
      </c>
      <c r="G18" s="17">
        <v>98052.9</v>
      </c>
      <c r="H18" s="15">
        <f t="shared" si="1"/>
        <v>2.4964044437485438</v>
      </c>
      <c r="I18" s="15">
        <f t="shared" si="2"/>
        <v>1.0206201856360049</v>
      </c>
      <c r="J18" s="17">
        <v>98052.9</v>
      </c>
      <c r="K18" s="17">
        <v>98052.9</v>
      </c>
    </row>
    <row r="19" spans="1:11" x14ac:dyDescent="0.25">
      <c r="A19" s="4" t="s">
        <v>30</v>
      </c>
      <c r="B19" s="1" t="s">
        <v>10</v>
      </c>
      <c r="C19" s="1" t="s">
        <v>14</v>
      </c>
      <c r="D19" s="17"/>
      <c r="E19" s="17"/>
      <c r="F19" s="13" t="str">
        <f t="shared" si="0"/>
        <v>-</v>
      </c>
      <c r="G19" s="17"/>
      <c r="H19" s="15" t="str">
        <f t="shared" si="1"/>
        <v>-</v>
      </c>
      <c r="I19" s="15" t="str">
        <f t="shared" si="2"/>
        <v>=</v>
      </c>
      <c r="J19" s="17"/>
      <c r="K19" s="17"/>
    </row>
    <row r="20" spans="1:11" x14ac:dyDescent="0.25">
      <c r="A20" s="4" t="s">
        <v>31</v>
      </c>
      <c r="B20" s="1" t="s">
        <v>10</v>
      </c>
      <c r="C20" s="1" t="s">
        <v>32</v>
      </c>
      <c r="D20" s="22">
        <v>3138390.9</v>
      </c>
      <c r="E20" s="17">
        <v>4186068.6</v>
      </c>
      <c r="F20" s="13">
        <f t="shared" si="0"/>
        <v>1.3338263885483481</v>
      </c>
      <c r="G20" s="17">
        <v>5602800</v>
      </c>
      <c r="H20" s="15">
        <f t="shared" si="1"/>
        <v>1.7852460635161795</v>
      </c>
      <c r="I20" s="15">
        <f t="shared" si="2"/>
        <v>1.3384396041670219</v>
      </c>
      <c r="J20" s="17">
        <v>5602800</v>
      </c>
      <c r="K20" s="17">
        <v>5602800</v>
      </c>
    </row>
    <row r="21" spans="1:11" x14ac:dyDescent="0.25">
      <c r="A21" s="4" t="s">
        <v>33</v>
      </c>
      <c r="B21" s="1" t="s">
        <v>10</v>
      </c>
      <c r="C21" s="1" t="s">
        <v>24</v>
      </c>
      <c r="D21" s="22">
        <v>23898761.079999998</v>
      </c>
      <c r="E21" s="17">
        <v>23434960.129999999</v>
      </c>
      <c r="F21" s="13">
        <f t="shared" si="0"/>
        <v>0.98059309650205517</v>
      </c>
      <c r="G21" s="17">
        <v>20432900</v>
      </c>
      <c r="H21" s="15">
        <f t="shared" si="1"/>
        <v>0.85497737441710098</v>
      </c>
      <c r="I21" s="15">
        <f t="shared" si="2"/>
        <v>0.87189821901352649</v>
      </c>
      <c r="J21" s="17">
        <v>20272500</v>
      </c>
      <c r="K21" s="17">
        <v>20164000</v>
      </c>
    </row>
    <row r="22" spans="1:11" x14ac:dyDescent="0.25">
      <c r="A22" s="4" t="s">
        <v>34</v>
      </c>
      <c r="B22" s="1" t="s">
        <v>10</v>
      </c>
      <c r="C22" s="1" t="s">
        <v>35</v>
      </c>
      <c r="D22" s="22">
        <v>1042626</v>
      </c>
      <c r="E22" s="17">
        <v>893884</v>
      </c>
      <c r="F22" s="13">
        <f t="shared" si="0"/>
        <v>0.85733906501468404</v>
      </c>
      <c r="G22" s="17">
        <v>1126090</v>
      </c>
      <c r="H22" s="15">
        <f t="shared" si="1"/>
        <v>1.0800517155720268</v>
      </c>
      <c r="I22" s="15">
        <f t="shared" si="2"/>
        <v>1.2597719614625611</v>
      </c>
      <c r="J22" s="17">
        <v>1126090</v>
      </c>
      <c r="K22" s="17">
        <v>1126090</v>
      </c>
    </row>
    <row r="23" spans="1:11" x14ac:dyDescent="0.25">
      <c r="A23" s="2" t="s">
        <v>36</v>
      </c>
      <c r="B23" s="3" t="s">
        <v>12</v>
      </c>
      <c r="C23" s="18" t="s">
        <v>62</v>
      </c>
      <c r="D23" s="16">
        <f>SUM(D24:D25)</f>
        <v>4257684.42</v>
      </c>
      <c r="E23" s="16">
        <f>SUM(E24:E25)</f>
        <v>4282232.24</v>
      </c>
      <c r="F23" s="12">
        <f t="shared" si="0"/>
        <v>1.0057655329936361</v>
      </c>
      <c r="G23" s="16">
        <f>SUM(G24:G25)</f>
        <v>810000</v>
      </c>
      <c r="H23" s="14">
        <f t="shared" si="1"/>
        <v>0.19024425488068467</v>
      </c>
      <c r="I23" s="14">
        <f t="shared" si="2"/>
        <v>0.18915368308001904</v>
      </c>
      <c r="J23" s="16">
        <f>SUM(J24:J25)</f>
        <v>1205800</v>
      </c>
      <c r="K23" s="16">
        <f>SUM(K24:K25)</f>
        <v>3936350</v>
      </c>
    </row>
    <row r="24" spans="1:11" x14ac:dyDescent="0.25">
      <c r="A24" s="4" t="s">
        <v>37</v>
      </c>
      <c r="B24" s="1" t="s">
        <v>12</v>
      </c>
      <c r="C24" s="1" t="s">
        <v>6</v>
      </c>
      <c r="D24" s="22">
        <v>4257684.42</v>
      </c>
      <c r="E24" s="17">
        <v>2928269.97</v>
      </c>
      <c r="F24" s="13">
        <f t="shared" si="0"/>
        <v>0.687761158681648</v>
      </c>
      <c r="G24" s="17">
        <v>810000</v>
      </c>
      <c r="H24" s="15">
        <f t="shared" si="1"/>
        <v>0.19024425488068467</v>
      </c>
      <c r="I24" s="15">
        <f t="shared" si="2"/>
        <v>0.27661383967271297</v>
      </c>
      <c r="J24" s="17">
        <v>1205800</v>
      </c>
      <c r="K24" s="17">
        <v>810000</v>
      </c>
    </row>
    <row r="25" spans="1:11" x14ac:dyDescent="0.25">
      <c r="A25" s="4" t="s">
        <v>66</v>
      </c>
      <c r="B25" s="11" t="s">
        <v>12</v>
      </c>
      <c r="C25" s="11" t="s">
        <v>12</v>
      </c>
      <c r="D25" s="17">
        <v>0</v>
      </c>
      <c r="E25" s="17">
        <v>1353962.27</v>
      </c>
      <c r="F25" s="13" t="str">
        <f t="shared" si="0"/>
        <v>-</v>
      </c>
      <c r="G25" s="17"/>
      <c r="H25" s="15" t="str">
        <f t="shared" si="1"/>
        <v>-</v>
      </c>
      <c r="I25" s="15">
        <f t="shared" si="2"/>
        <v>0</v>
      </c>
      <c r="J25" s="17">
        <v>0</v>
      </c>
      <c r="K25" s="17">
        <v>3126350</v>
      </c>
    </row>
    <row r="26" spans="1:11" x14ac:dyDescent="0.25">
      <c r="A26" s="2" t="s">
        <v>38</v>
      </c>
      <c r="B26" s="3" t="s">
        <v>15</v>
      </c>
      <c r="C26" s="18" t="s">
        <v>62</v>
      </c>
      <c r="D26" s="16">
        <f t="shared" ref="D26:E26" si="11">SUM(D27:D31)</f>
        <v>272820999.67000002</v>
      </c>
      <c r="E26" s="16">
        <f t="shared" si="11"/>
        <v>292927093.98000002</v>
      </c>
      <c r="F26" s="12">
        <f t="shared" si="0"/>
        <v>1.0736970186837524</v>
      </c>
      <c r="G26" s="16">
        <f>SUM(G27:G31)</f>
        <v>332936651</v>
      </c>
      <c r="H26" s="14">
        <f t="shared" si="1"/>
        <v>1.2203483287676349</v>
      </c>
      <c r="I26" s="14">
        <f t="shared" si="2"/>
        <v>1.1365853751402446</v>
      </c>
      <c r="J26" s="16">
        <f t="shared" ref="J26:K26" si="12">SUM(J27:J31)</f>
        <v>231122396</v>
      </c>
      <c r="K26" s="16">
        <f t="shared" si="12"/>
        <v>228237431</v>
      </c>
    </row>
    <row r="27" spans="1:11" x14ac:dyDescent="0.25">
      <c r="A27" s="4" t="s">
        <v>39</v>
      </c>
      <c r="B27" s="1" t="s">
        <v>15</v>
      </c>
      <c r="C27" s="1" t="s">
        <v>4</v>
      </c>
      <c r="D27" s="22">
        <v>67172168.569999993</v>
      </c>
      <c r="E27" s="17">
        <v>59064970.670000002</v>
      </c>
      <c r="F27" s="13">
        <f t="shared" si="0"/>
        <v>0.87930718819131926</v>
      </c>
      <c r="G27" s="17">
        <v>61474153</v>
      </c>
      <c r="H27" s="15">
        <f t="shared" si="1"/>
        <v>0.91517296982809027</v>
      </c>
      <c r="I27" s="15">
        <f t="shared" si="2"/>
        <v>1.0407886824063668</v>
      </c>
      <c r="J27" s="17">
        <v>52260139</v>
      </c>
      <c r="K27" s="17">
        <v>52260139</v>
      </c>
    </row>
    <row r="28" spans="1:11" x14ac:dyDescent="0.25">
      <c r="A28" s="4" t="s">
        <v>40</v>
      </c>
      <c r="B28" s="1" t="s">
        <v>15</v>
      </c>
      <c r="C28" s="1" t="s">
        <v>6</v>
      </c>
      <c r="D28" s="22">
        <v>182657610.03999999</v>
      </c>
      <c r="E28" s="17">
        <v>202165566.19</v>
      </c>
      <c r="F28" s="13">
        <f t="shared" si="0"/>
        <v>1.106800675568502</v>
      </c>
      <c r="G28" s="17">
        <v>207837653.31999999</v>
      </c>
      <c r="H28" s="15">
        <f t="shared" si="1"/>
        <v>1.1378537870635987</v>
      </c>
      <c r="I28" s="15">
        <f t="shared" si="2"/>
        <v>1.0280566430619011</v>
      </c>
      <c r="J28" s="17">
        <v>153335774</v>
      </c>
      <c r="K28" s="17">
        <v>151450809</v>
      </c>
    </row>
    <row r="29" spans="1:11" x14ac:dyDescent="0.25">
      <c r="A29" s="4" t="s">
        <v>60</v>
      </c>
      <c r="B29" s="1" t="s">
        <v>15</v>
      </c>
      <c r="C29" s="11" t="s">
        <v>8</v>
      </c>
      <c r="D29" s="22">
        <v>10140713.99</v>
      </c>
      <c r="E29" s="17">
        <v>19237825.93</v>
      </c>
      <c r="F29" s="13">
        <f t="shared" si="0"/>
        <v>1.897087912051447</v>
      </c>
      <c r="G29" s="17">
        <v>49950592.68</v>
      </c>
      <c r="H29" s="15">
        <f t="shared" si="1"/>
        <v>4.9257471149721281</v>
      </c>
      <c r="I29" s="15">
        <f t="shared" si="2"/>
        <v>2.5964780459992447</v>
      </c>
      <c r="J29" s="17">
        <v>12807339</v>
      </c>
      <c r="K29" s="17">
        <v>11807339</v>
      </c>
    </row>
    <row r="30" spans="1:11" x14ac:dyDescent="0.25">
      <c r="A30" s="4" t="s">
        <v>41</v>
      </c>
      <c r="B30" s="1" t="s">
        <v>15</v>
      </c>
      <c r="C30" s="1" t="s">
        <v>15</v>
      </c>
      <c r="D30" s="22">
        <v>488067</v>
      </c>
      <c r="E30" s="17">
        <v>1181880</v>
      </c>
      <c r="F30" s="13">
        <f t="shared" si="0"/>
        <v>2.4215527786144118</v>
      </c>
      <c r="G30" s="17">
        <v>1245080</v>
      </c>
      <c r="H30" s="15">
        <f t="shared" si="1"/>
        <v>2.5510431969381253</v>
      </c>
      <c r="I30" s="15">
        <f t="shared" si="2"/>
        <v>1.0534741259687954</v>
      </c>
      <c r="J30" s="17">
        <v>1245080</v>
      </c>
      <c r="K30" s="17">
        <v>1245080</v>
      </c>
    </row>
    <row r="31" spans="1:11" x14ac:dyDescent="0.25">
      <c r="A31" s="4" t="s">
        <v>42</v>
      </c>
      <c r="B31" s="1" t="s">
        <v>15</v>
      </c>
      <c r="C31" s="1" t="s">
        <v>24</v>
      </c>
      <c r="D31" s="22">
        <v>12362440.07</v>
      </c>
      <c r="E31" s="17">
        <v>11276851.189999999</v>
      </c>
      <c r="F31" s="13">
        <f t="shared" si="0"/>
        <v>0.9121865203104681</v>
      </c>
      <c r="G31" s="17">
        <v>12429172</v>
      </c>
      <c r="H31" s="15">
        <f t="shared" si="1"/>
        <v>1.0053979578159442</v>
      </c>
      <c r="I31" s="15">
        <f t="shared" si="2"/>
        <v>1.1021846249972551</v>
      </c>
      <c r="J31" s="17">
        <v>11474064</v>
      </c>
      <c r="K31" s="17">
        <v>11474064</v>
      </c>
    </row>
    <row r="32" spans="1:11" x14ac:dyDescent="0.25">
      <c r="A32" s="2" t="s">
        <v>43</v>
      </c>
      <c r="B32" s="3" t="s">
        <v>32</v>
      </c>
      <c r="C32" s="18" t="s">
        <v>62</v>
      </c>
      <c r="D32" s="16">
        <f t="shared" ref="D32:E32" si="13">SUM(D33:D34)</f>
        <v>37757919.289999999</v>
      </c>
      <c r="E32" s="16">
        <f t="shared" si="13"/>
        <v>29852701.609999999</v>
      </c>
      <c r="F32" s="12">
        <f t="shared" si="0"/>
        <v>0.7906341814207527</v>
      </c>
      <c r="G32" s="16">
        <f>SUM(G33:G34)</f>
        <v>32806336</v>
      </c>
      <c r="H32" s="14">
        <f t="shared" si="1"/>
        <v>0.86885974166189284</v>
      </c>
      <c r="I32" s="14">
        <f t="shared" si="2"/>
        <v>1.0989402710879137</v>
      </c>
      <c r="J32" s="16">
        <f t="shared" ref="J32:K32" si="14">SUM(J33:J34)</f>
        <v>23679744</v>
      </c>
      <c r="K32" s="16">
        <f t="shared" si="14"/>
        <v>21404321</v>
      </c>
    </row>
    <row r="33" spans="1:11" x14ac:dyDescent="0.25">
      <c r="A33" s="4" t="s">
        <v>44</v>
      </c>
      <c r="B33" s="1" t="s">
        <v>32</v>
      </c>
      <c r="C33" s="1" t="s">
        <v>4</v>
      </c>
      <c r="D33" s="22">
        <v>30460216.760000002</v>
      </c>
      <c r="E33" s="17">
        <v>22586608.199999999</v>
      </c>
      <c r="F33" s="13">
        <f t="shared" si="0"/>
        <v>0.74151173571622342</v>
      </c>
      <c r="G33" s="17">
        <v>25305615</v>
      </c>
      <c r="H33" s="15">
        <f t="shared" ref="H33" si="15">IFERROR(G33/D33,"-")</f>
        <v>0.83077593306003772</v>
      </c>
      <c r="I33" s="15">
        <f t="shared" ref="I33" si="16">IFERROR(G33/E33,"=")</f>
        <v>1.1203813682835302</v>
      </c>
      <c r="J33" s="17">
        <v>16179023</v>
      </c>
      <c r="K33" s="17">
        <v>13903600</v>
      </c>
    </row>
    <row r="34" spans="1:11" x14ac:dyDescent="0.25">
      <c r="A34" s="4" t="s">
        <v>45</v>
      </c>
      <c r="B34" s="1" t="s">
        <v>32</v>
      </c>
      <c r="C34" s="1" t="s">
        <v>10</v>
      </c>
      <c r="D34" s="22">
        <v>7297702.5300000003</v>
      </c>
      <c r="E34" s="17">
        <v>7266093.4100000001</v>
      </c>
      <c r="F34" s="13">
        <f t="shared" si="0"/>
        <v>0.99566862038154358</v>
      </c>
      <c r="G34" s="17">
        <v>7500721</v>
      </c>
      <c r="H34" s="15">
        <f t="shared" si="1"/>
        <v>1.0278195047229473</v>
      </c>
      <c r="I34" s="15">
        <f t="shared" si="2"/>
        <v>1.0322907478284125</v>
      </c>
      <c r="J34" s="17">
        <v>7500721</v>
      </c>
      <c r="K34" s="17">
        <v>7500721</v>
      </c>
    </row>
    <row r="35" spans="1:11" x14ac:dyDescent="0.25">
      <c r="A35" s="2" t="s">
        <v>46</v>
      </c>
      <c r="B35" s="3" t="s">
        <v>25</v>
      </c>
      <c r="C35" s="18" t="s">
        <v>62</v>
      </c>
      <c r="D35" s="16">
        <f t="shared" ref="D35:E35" si="17">SUM(D36:D39)</f>
        <v>27727800.039999999</v>
      </c>
      <c r="E35" s="16">
        <f t="shared" si="17"/>
        <v>41025059.280000001</v>
      </c>
      <c r="F35" s="12">
        <f t="shared" si="0"/>
        <v>1.479564163792924</v>
      </c>
      <c r="G35" s="16">
        <f>SUM(G36:G39)</f>
        <v>28994809</v>
      </c>
      <c r="H35" s="14">
        <f t="shared" si="1"/>
        <v>1.0456945361035574</v>
      </c>
      <c r="I35" s="14">
        <f t="shared" si="2"/>
        <v>0.70675849124574375</v>
      </c>
      <c r="J35" s="16">
        <f t="shared" ref="J35:K35" si="18">SUM(J36:J39)</f>
        <v>37139459</v>
      </c>
      <c r="K35" s="16">
        <f t="shared" si="18"/>
        <v>38458759</v>
      </c>
    </row>
    <row r="36" spans="1:11" x14ac:dyDescent="0.25">
      <c r="A36" s="4" t="s">
        <v>47</v>
      </c>
      <c r="B36" s="1" t="s">
        <v>25</v>
      </c>
      <c r="C36" s="1" t="s">
        <v>4</v>
      </c>
      <c r="D36" s="22">
        <v>2399727.98</v>
      </c>
      <c r="E36" s="17">
        <v>2344000</v>
      </c>
      <c r="F36" s="13">
        <f t="shared" si="0"/>
        <v>0.97677737624245231</v>
      </c>
      <c r="G36" s="17">
        <v>2446800</v>
      </c>
      <c r="H36" s="15">
        <f t="shared" si="1"/>
        <v>1.0196155649274881</v>
      </c>
      <c r="I36" s="15">
        <f t="shared" si="2"/>
        <v>1.0438566552901023</v>
      </c>
      <c r="J36" s="17">
        <v>2446800</v>
      </c>
      <c r="K36" s="17">
        <v>2446800</v>
      </c>
    </row>
    <row r="37" spans="1:11" x14ac:dyDescent="0.25">
      <c r="A37" s="4" t="s">
        <v>48</v>
      </c>
      <c r="B37" s="1" t="s">
        <v>25</v>
      </c>
      <c r="C37" s="1" t="s">
        <v>8</v>
      </c>
      <c r="D37" s="22">
        <v>108500</v>
      </c>
      <c r="E37" s="17">
        <v>180400</v>
      </c>
      <c r="F37" s="13">
        <f t="shared" si="0"/>
        <v>1.6626728110599078</v>
      </c>
      <c r="G37" s="17">
        <v>166000</v>
      </c>
      <c r="H37" s="15">
        <f t="shared" si="1"/>
        <v>1.5299539170506913</v>
      </c>
      <c r="I37" s="15">
        <f t="shared" si="2"/>
        <v>0.92017738359201773</v>
      </c>
      <c r="J37" s="17">
        <v>137600</v>
      </c>
      <c r="K37" s="17">
        <v>129200</v>
      </c>
    </row>
    <row r="38" spans="1:11" x14ac:dyDescent="0.25">
      <c r="A38" s="4" t="s">
        <v>49</v>
      </c>
      <c r="B38" s="1" t="s">
        <v>25</v>
      </c>
      <c r="C38" s="1" t="s">
        <v>10</v>
      </c>
      <c r="D38" s="22">
        <v>23578090.059999999</v>
      </c>
      <c r="E38" s="17">
        <v>36689471.280000001</v>
      </c>
      <c r="F38" s="13">
        <f t="shared" si="0"/>
        <v>1.5560832614785594</v>
      </c>
      <c r="G38" s="17">
        <v>24504379</v>
      </c>
      <c r="H38" s="15">
        <f t="shared" si="1"/>
        <v>1.0392860039826315</v>
      </c>
      <c r="I38" s="15">
        <f t="shared" si="2"/>
        <v>0.66788585785256915</v>
      </c>
      <c r="J38" s="17">
        <v>32666429</v>
      </c>
      <c r="K38" s="17">
        <v>33994129</v>
      </c>
    </row>
    <row r="39" spans="1:11" x14ac:dyDescent="0.25">
      <c r="A39" s="4" t="s">
        <v>50</v>
      </c>
      <c r="B39" s="1" t="s">
        <v>25</v>
      </c>
      <c r="C39" s="1" t="s">
        <v>14</v>
      </c>
      <c r="D39" s="23">
        <v>1641482</v>
      </c>
      <c r="E39" s="17">
        <v>1811188</v>
      </c>
      <c r="F39" s="13">
        <f t="shared" si="0"/>
        <v>1.1033858427932808</v>
      </c>
      <c r="G39" s="17">
        <v>1877630</v>
      </c>
      <c r="H39" s="15">
        <f t="shared" si="1"/>
        <v>1.1438626801877816</v>
      </c>
      <c r="I39" s="15">
        <f t="shared" si="2"/>
        <v>1.0366842094801865</v>
      </c>
      <c r="J39" s="17">
        <v>1888630</v>
      </c>
      <c r="K39" s="17">
        <v>1888630</v>
      </c>
    </row>
    <row r="40" spans="1:11" x14ac:dyDescent="0.25">
      <c r="A40" s="2" t="s">
        <v>51</v>
      </c>
      <c r="B40" s="3" t="s">
        <v>17</v>
      </c>
      <c r="C40" s="18" t="s">
        <v>62</v>
      </c>
      <c r="D40" s="16">
        <f>SUM(D41:D43)</f>
        <v>11017214</v>
      </c>
      <c r="E40" s="16">
        <f>SUM(E41:E43)</f>
        <v>326811</v>
      </c>
      <c r="F40" s="12">
        <f t="shared" si="0"/>
        <v>2.9663669962297183E-2</v>
      </c>
      <c r="G40" s="16">
        <f>SUM(G41:G43)</f>
        <v>600000</v>
      </c>
      <c r="H40" s="14">
        <f t="shared" si="1"/>
        <v>5.446022923762759E-2</v>
      </c>
      <c r="I40" s="14">
        <f t="shared" si="2"/>
        <v>1.8359235154263474</v>
      </c>
      <c r="J40" s="16">
        <f>SUM(J41:J43)</f>
        <v>600000</v>
      </c>
      <c r="K40" s="16">
        <f>SUM(K41:K43)</f>
        <v>600000</v>
      </c>
    </row>
    <row r="41" spans="1:11" x14ac:dyDescent="0.25">
      <c r="A41" s="4" t="s">
        <v>52</v>
      </c>
      <c r="B41" s="1" t="s">
        <v>17</v>
      </c>
      <c r="C41" s="1" t="s">
        <v>4</v>
      </c>
      <c r="D41" s="22">
        <v>8745891</v>
      </c>
      <c r="E41" s="17"/>
      <c r="F41" s="13">
        <f t="shared" si="0"/>
        <v>0</v>
      </c>
      <c r="G41" s="17"/>
      <c r="H41" s="15">
        <f t="shared" si="1"/>
        <v>0</v>
      </c>
      <c r="I41" s="15" t="str">
        <f t="shared" si="2"/>
        <v>=</v>
      </c>
      <c r="J41" s="17"/>
      <c r="K41" s="17"/>
    </row>
    <row r="42" spans="1:11" x14ac:dyDescent="0.25">
      <c r="A42" s="4" t="s">
        <v>65</v>
      </c>
      <c r="B42" s="1" t="s">
        <v>17</v>
      </c>
      <c r="C42" s="20" t="s">
        <v>6</v>
      </c>
      <c r="D42" s="22">
        <v>2089026</v>
      </c>
      <c r="E42" s="17"/>
      <c r="F42" s="13">
        <f t="shared" si="0"/>
        <v>0</v>
      </c>
      <c r="G42" s="17"/>
      <c r="H42" s="15"/>
      <c r="I42" s="15" t="str">
        <f t="shared" si="2"/>
        <v>=</v>
      </c>
      <c r="J42" s="17"/>
      <c r="K42" s="17"/>
    </row>
    <row r="43" spans="1:11" x14ac:dyDescent="0.25">
      <c r="A43" s="4" t="s">
        <v>53</v>
      </c>
      <c r="B43" s="1" t="s">
        <v>17</v>
      </c>
      <c r="C43" s="1" t="s">
        <v>12</v>
      </c>
      <c r="D43" s="23">
        <v>182297</v>
      </c>
      <c r="E43" s="17">
        <v>326811</v>
      </c>
      <c r="F43" s="13">
        <f t="shared" ref="F43:F47" si="19">IFERROR(E43/D43,"-")</f>
        <v>1.7927393209981515</v>
      </c>
      <c r="G43" s="17">
        <v>600000</v>
      </c>
      <c r="H43" s="15">
        <f t="shared" ref="H43:H47" si="20">IFERROR(G43/D43,"-")</f>
        <v>3.2913322764499688</v>
      </c>
      <c r="I43" s="15">
        <f t="shared" ref="I43:I47" si="21">IFERROR(G43/E43,"=")</f>
        <v>1.8359235154263474</v>
      </c>
      <c r="J43" s="17">
        <v>600000</v>
      </c>
      <c r="K43" s="17">
        <v>600000</v>
      </c>
    </row>
    <row r="44" spans="1:11" ht="31.5" x14ac:dyDescent="0.25">
      <c r="A44" s="2" t="s">
        <v>54</v>
      </c>
      <c r="B44" s="3" t="s">
        <v>27</v>
      </c>
      <c r="C44" s="18" t="s">
        <v>62</v>
      </c>
      <c r="D44" s="16">
        <f t="shared" ref="D44:E44" si="22">SUM(D45:D46)</f>
        <v>5190000</v>
      </c>
      <c r="E44" s="16">
        <f t="shared" si="22"/>
        <v>5478000</v>
      </c>
      <c r="F44" s="12">
        <f t="shared" si="19"/>
        <v>1.0554913294797688</v>
      </c>
      <c r="G44" s="16">
        <f>SUM(G45:G46)</f>
        <v>5560000</v>
      </c>
      <c r="H44" s="14">
        <f t="shared" si="20"/>
        <v>1.071290944123314</v>
      </c>
      <c r="I44" s="14">
        <f t="shared" si="21"/>
        <v>1.0149689667761956</v>
      </c>
      <c r="J44" s="16">
        <f t="shared" ref="J44:K44" si="23">SUM(J45:J46)</f>
        <v>1060000</v>
      </c>
      <c r="K44" s="16">
        <f t="shared" si="23"/>
        <v>1060000</v>
      </c>
    </row>
    <row r="45" spans="1:11" ht="31.5" x14ac:dyDescent="0.25">
      <c r="A45" s="4" t="s">
        <v>55</v>
      </c>
      <c r="B45" s="1" t="s">
        <v>27</v>
      </c>
      <c r="C45" s="1" t="s">
        <v>4</v>
      </c>
      <c r="D45" s="17">
        <v>940000</v>
      </c>
      <c r="E45" s="17">
        <v>1028000</v>
      </c>
      <c r="F45" s="13">
        <f t="shared" si="19"/>
        <v>1.0936170212765957</v>
      </c>
      <c r="G45" s="17">
        <v>1060000</v>
      </c>
      <c r="H45" s="15">
        <f t="shared" si="20"/>
        <v>1.1276595744680851</v>
      </c>
      <c r="I45" s="15">
        <f t="shared" si="21"/>
        <v>1.0311284046692606</v>
      </c>
      <c r="J45" s="17">
        <v>1060000</v>
      </c>
      <c r="K45" s="17">
        <v>1060000</v>
      </c>
    </row>
    <row r="46" spans="1:11" x14ac:dyDescent="0.25">
      <c r="A46" s="4" t="s">
        <v>56</v>
      </c>
      <c r="B46" s="1" t="s">
        <v>27</v>
      </c>
      <c r="C46" s="1" t="s">
        <v>6</v>
      </c>
      <c r="D46" s="17">
        <v>4250000</v>
      </c>
      <c r="E46" s="17">
        <v>4450000</v>
      </c>
      <c r="F46" s="13">
        <f t="shared" si="19"/>
        <v>1.0470588235294118</v>
      </c>
      <c r="G46" s="17">
        <v>4500000</v>
      </c>
      <c r="H46" s="15">
        <f t="shared" si="20"/>
        <v>1.0588235294117647</v>
      </c>
      <c r="I46" s="15">
        <f t="shared" si="21"/>
        <v>1.0112359550561798</v>
      </c>
      <c r="J46" s="17"/>
      <c r="K46" s="17"/>
    </row>
    <row r="47" spans="1:11" s="8" customFormat="1" ht="34.5" customHeight="1" x14ac:dyDescent="0.25">
      <c r="A47" s="6" t="s">
        <v>57</v>
      </c>
      <c r="B47" s="7"/>
      <c r="C47" s="7"/>
      <c r="D47" s="16">
        <f>SUM(D3+D12+D14+D17+D23+D26+D32+D40+D44+D35)</f>
        <v>426032627.62000006</v>
      </c>
      <c r="E47" s="16">
        <f>SUM(E3+E12+E14+E17+E23+E26+E32+E40+E44+E35)</f>
        <v>447463869.46000004</v>
      </c>
      <c r="F47" s="12">
        <f t="shared" si="19"/>
        <v>1.0503042266028404</v>
      </c>
      <c r="G47" s="16">
        <f>SUM(G3+G12+G14+G17+G23+G26+G32+G40+G44+G35)</f>
        <v>476598343.89999998</v>
      </c>
      <c r="H47" s="14">
        <f t="shared" si="20"/>
        <v>1.118689773979241</v>
      </c>
      <c r="I47" s="14">
        <f t="shared" si="21"/>
        <v>1.0651102277266753</v>
      </c>
      <c r="J47" s="16">
        <f t="shared" ref="J47:K47" si="24">SUM(J3+J12+J14+J17+J23+J26+J32+J40+J44+J35)</f>
        <v>378585367.89999998</v>
      </c>
      <c r="K47" s="16">
        <f t="shared" si="24"/>
        <v>387294239.89999998</v>
      </c>
    </row>
    <row r="49" spans="5:5" x14ac:dyDescent="0.25">
      <c r="E49" s="19"/>
    </row>
  </sheetData>
  <autoFilter ref="A2:K47"/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User</cp:lastModifiedBy>
  <cp:lastPrinted>2017-10-31T08:07:10Z</cp:lastPrinted>
  <dcterms:created xsi:type="dcterms:W3CDTF">2017-03-14T06:28:47Z</dcterms:created>
  <dcterms:modified xsi:type="dcterms:W3CDTF">2021-11-17T13:43:11Z</dcterms:modified>
</cp:coreProperties>
</file>