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45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<sst xmlns="http://schemas.openxmlformats.org/spreadsheetml/2006/main" count="860" uniqueCount="188">
  <si>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</si>
  <si>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</si>
  <si>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</si>
  <si>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</si>
  <si>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</si>
  <si>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</si>
  <si>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</si>
  <si>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</si>
  <si>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</si>
  <si>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</si>
  <si>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</si>
  <si>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</si>
  <si>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</si>
  <si>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</si>
  <si>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</si>
  <si>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</si>
  <si>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</si>
  <si>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</si>
  <si>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</si>
  <si>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</si>
  <si>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</si>
  <si>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</si>
  <si>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</si>
  <si>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</si>
  <si>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</si>
  <si>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</si>
  <si>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</si>
  <si>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</si>
  <si>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</si>
  <si>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</si>
  <si>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</si>
  <si>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</si>
  <si>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</si>
  <si>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</si>
  <si>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</si>
  <si>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</si>
  <si>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</si>
  <si>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</si>
  <si>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</si>
  <si>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</si>
  <si>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</si>
  <si>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</si>
  <si>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</si>
  <si>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</si>
  <si>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</si>
  <si>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</si>
  <si>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</si>
  <si>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</si>
  <si>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</si>
  <si>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</si>
  <si>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</si>
  <si>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</si>
  <si>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</si>
  <si>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</si>
  <si>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</si>
  <si>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</si>
  <si>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</si>
  <si>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</si>
  <si>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</si>
  <si>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</si>
  <si>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</si>
  <si>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</si>
  <si>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</si>
  <si>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</si>
  <si>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</si>
  <si>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</si>
  <si>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</si>
  <si>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</si>
  <si>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</si>
  <si>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</si>
  <si>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</si>
  <si>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</si>
  <si>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</si>
  <si>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</si>
  <si>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</si>
  <si>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</si>
  <si>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</si>
  <si>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</si>
  <si>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</si>
  <si>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</si>
  <si>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</si>
  <si>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</si>
  <si>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</si>
  <si>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</si>
  <si>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</si>
  <si>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</si>
  <si>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</si>
  <si>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</si>
  <si>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</si>
  <si>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</si>
  <si>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</si>
  <si>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</si>
  <si>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</si>
  <si>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</si>
  <si>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</si>
  <si>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</si>
  <si>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</si>
  <si>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</si>
  <si>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</si>
  <si>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</si>
  <si>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</si>
  <si>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</si>
  <si>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</si>
  <si>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</si>
  <si>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</si>
  <si>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</si>
  <si>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</si>
  <si>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</si>
  <si>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</si>
  <si>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</si>
  <si>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</si>
  <si>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</si>
  <si>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</si>
  <si>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</si>
  <si>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</si>
  <si>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</si>
  <si>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</si>
  <si>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</si>
  <si>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</si>
  <si>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</si>
  <si>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</si>
  <si>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</si>
  <si>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</si>
  <si>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</si>
  <si>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</si>
  <si>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</si>
  <si>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</si>
  <si>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</si>
  <si>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</si>
  <si>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</si>
  <si>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</si>
  <si>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</si>
  <si>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</si>
  <si>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</si>
  <si>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</si>
  <si>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</si>
  <si>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</si>
  <si>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</si>
  <si>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</si>
  <si>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</si>
  <si>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</si>
  <si>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</si>
  <si>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</si>
  <si>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</si>
  <si>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</si>
  <si>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</si>
  <si>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</si>
  <si>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</si>
  <si>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</si>
  <si>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</si>
  <si>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</si>
  <si>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</si>
  <si>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</si>
  <si>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</si>
  <si>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</si>
  <si>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</si>
  <si>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</si>
  <si>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</si>
  <si>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</si>
  <si>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</si>
  <si>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</si>
  <si>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</si>
  <si>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</si>
  <si>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</si>
  <si>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</si>
  <si>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</si>
  <si>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</si>
  <si>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</si>
  <si>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</si>
  <si>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</si>
  <si>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</si>
  <si>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</si>
  <si>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</si>
  <si>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</si>
  <si>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</si>
  <si>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</si>
  <si>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</si>
  <si>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</si>
  <si>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</si>
  <si>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</si>
  <si>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</si>
  <si>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</si>
  <si>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</si>
  <si>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-</t>
  </si>
  <si>
    <t>в 2,1раза</t>
  </si>
  <si>
    <t>Суражское городское поселение Суражского муниципального района Брянской области</t>
  </si>
  <si>
    <t>Основные показатели, представляемые для разработки прогноза социально-экономического развития  Российской Федерации на 2023 год и на плановый период 2024-2025 годов</t>
  </si>
  <si>
    <t xml:space="preserve">*Базовый вариант принят за основу для разработки прогноза социально-экономического развития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</si>
</sst>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188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86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2" fontId="56" fillId="33" borderId="10" xfId="0" applyNumberFormat="1" applyFont="1" applyFill="1" applyBorder="1" applyAlignment="1">
      <alignment horizontal="center" wrapText="1"/>
    </xf>
    <xf numFmtId="187" fontId="56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9" fillId="9" borderId="17" xfId="53" applyFont="1" applyFill="1" applyBorder="1" applyAlignment="1">
      <alignment horizontal="left" vertical="center" wrapText="1"/>
      <protection/>
    </xf>
    <xf numFmtId="0" fontId="59" fillId="9" borderId="18" xfId="53" applyFont="1" applyFill="1" applyBorder="1" applyAlignment="1">
      <alignment horizontal="left" vertical="center" wrapText="1"/>
      <protection/>
    </xf>
    <xf numFmtId="0" fontId="59" fillId="9" borderId="19" xfId="53" applyFont="1" applyFill="1" applyBorder="1" applyAlignment="1">
      <alignment horizontal="left" vertical="center" wrapText="1"/>
      <protection/>
    </xf>
    <xf numFmtId="0" fontId="59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1" xfId="53" applyFont="1" applyBorder="1" applyAlignment="1">
      <alignment horizontal="left" vertical="center" wrapText="1"/>
      <protection/>
    </xf>
    <xf numFmtId="0" fontId="56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25" ht="17.25" customHeight="1">
      <c r="B2" s="124" t="s">
        <v>174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2:25" ht="17.25" customHeight="1">
      <c r="B3" s="125" t="s">
        <v>74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5" spans="1:26" ht="19.5" customHeight="1">
      <c r="A5" s="100" t="s">
        <v>91</v>
      </c>
      <c r="B5" s="123" t="s">
        <v>0</v>
      </c>
      <c r="C5" s="123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23" t="s">
        <v>4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5">
      <c r="A6" s="101"/>
      <c r="B6" s="123"/>
      <c r="C6" s="123"/>
      <c r="D6" s="132">
        <v>2014</v>
      </c>
      <c r="E6" s="132">
        <v>2015</v>
      </c>
      <c r="F6" s="123">
        <v>2016</v>
      </c>
      <c r="G6" s="123">
        <v>2017</v>
      </c>
      <c r="H6" s="123">
        <v>2018</v>
      </c>
      <c r="I6" s="126">
        <v>2019</v>
      </c>
      <c r="J6" s="127"/>
      <c r="K6" s="128"/>
      <c r="L6" s="126">
        <v>2020</v>
      </c>
      <c r="M6" s="127"/>
      <c r="N6" s="128"/>
      <c r="O6" s="129">
        <v>2021</v>
      </c>
      <c r="P6" s="130"/>
      <c r="Q6" s="131"/>
      <c r="R6" s="126">
        <v>2022</v>
      </c>
      <c r="S6" s="127"/>
      <c r="T6" s="128"/>
      <c r="U6" s="126">
        <v>2023</v>
      </c>
      <c r="V6" s="127"/>
      <c r="W6" s="128"/>
      <c r="X6" s="129">
        <v>2024</v>
      </c>
      <c r="Y6" s="130"/>
      <c r="Z6" s="131"/>
    </row>
    <row r="7" spans="1:26" ht="33.75" customHeight="1">
      <c r="A7" s="102"/>
      <c r="B7" s="123"/>
      <c r="C7" s="123"/>
      <c r="D7" s="132"/>
      <c r="E7" s="132"/>
      <c r="F7" s="123"/>
      <c r="G7" s="123"/>
      <c r="H7" s="123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105" t="s">
        <v>5</v>
      </c>
      <c r="B8" s="106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103">
        <v>1</v>
      </c>
      <c r="B9" s="104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103"/>
      <c r="B10" s="104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103">
        <v>3</v>
      </c>
      <c r="B12" s="104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103"/>
      <c r="B13" s="104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103">
        <v>5</v>
      </c>
      <c r="B15" s="104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103"/>
      <c r="B16" s="104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103">
        <v>7</v>
      </c>
      <c r="B18" s="104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103"/>
      <c r="B19" s="104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103">
        <v>9</v>
      </c>
      <c r="B21" s="104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103"/>
      <c r="B22" s="104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18" t="s">
        <v>155</v>
      </c>
      <c r="B24" s="1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103">
        <v>11</v>
      </c>
      <c r="B25" s="104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103"/>
      <c r="B26" s="104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18" t="s">
        <v>157</v>
      </c>
      <c r="B41" s="11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20">
        <v>27</v>
      </c>
      <c r="B45" s="122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21"/>
      <c r="B46" s="122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07" t="s">
        <v>158</v>
      </c>
      <c r="B47" s="108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103">
        <v>31</v>
      </c>
      <c r="B51" s="104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103"/>
      <c r="B52" s="104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103">
        <v>36</v>
      </c>
      <c r="B57" s="104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09"/>
    </row>
    <row r="58" spans="1:28" ht="20.25" customHeight="1">
      <c r="A58" s="103"/>
      <c r="B58" s="104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09"/>
    </row>
    <row r="59" spans="1:26" ht="17.25" customHeight="1">
      <c r="A59" s="105" t="s">
        <v>92</v>
      </c>
      <c r="B59" s="106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103">
        <v>37</v>
      </c>
      <c r="B60" s="104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103"/>
      <c r="B61" s="104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14" t="s">
        <v>172</v>
      </c>
      <c r="E62" s="11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16"/>
      <c r="E63" s="117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103">
        <v>40</v>
      </c>
      <c r="B64" s="104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09"/>
    </row>
    <row r="65" spans="1:28" ht="30.75" customHeight="1">
      <c r="A65" s="103"/>
      <c r="B65" s="104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09"/>
    </row>
    <row r="66" spans="1:26" ht="17.25" customHeight="1">
      <c r="A66" s="105" t="s">
        <v>93</v>
      </c>
      <c r="B66" s="106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100">
        <v>41</v>
      </c>
      <c r="B67" s="104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101"/>
      <c r="B68" s="104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101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101"/>
      <c r="B70" s="104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101"/>
      <c r="B71" s="104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101"/>
      <c r="B72" s="104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101"/>
      <c r="B73" s="104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101"/>
      <c r="B74" s="104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101"/>
      <c r="B75" s="104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10"/>
      <c r="B76" s="112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11"/>
      <c r="B77" s="113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103">
        <v>43</v>
      </c>
      <c r="B79" s="104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103"/>
      <c r="B80" s="104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105" t="s">
        <v>159</v>
      </c>
      <c r="B81" s="106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100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101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101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101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101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101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101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101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101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101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101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101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101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102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07" t="s">
        <v>160</v>
      </c>
      <c r="B99" s="108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100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101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101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101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101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101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101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101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101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102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100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101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101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101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101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101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101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101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101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101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101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101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101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102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tabSelected="1"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B3" sqref="B3:U3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6.25390625" style="51" customWidth="1"/>
    <col min="4" max="4" width="10.375" style="18" hidden="1" customWidth="1"/>
    <col min="5" max="5" width="11.125" style="18" hidden="1" customWidth="1"/>
    <col min="6" max="6" width="10.875" style="70" hidden="1" customWidth="1"/>
    <col min="7" max="9" width="10.875" style="70" customWidth="1"/>
    <col min="10" max="10" width="13.25390625" style="70" customWidth="1"/>
    <col min="11" max="11" width="10.00390625" style="70" customWidth="1"/>
    <col min="12" max="12" width="14.625" style="70" customWidth="1"/>
    <col min="13" max="13" width="11.00390625" style="70" customWidth="1"/>
    <col min="14" max="14" width="15.00390625" style="70" customWidth="1"/>
    <col min="15" max="15" width="10.00390625" style="70" customWidth="1"/>
    <col min="16" max="16" width="10.00390625" style="18" hidden="1" customWidth="1"/>
    <col min="17" max="17" width="13.375" style="18" hidden="1" customWidth="1"/>
    <col min="18" max="19" width="10.00390625" style="18" hidden="1" customWidth="1"/>
    <col min="20" max="20" width="13.875" style="18" hidden="1" customWidth="1"/>
    <col min="21" max="21" width="10.00390625" style="18" hidden="1" customWidth="1"/>
    <col min="22" max="22" width="0" style="18" hidden="1" customWidth="1"/>
    <col min="23" max="16384" width="9.125" style="18" customWidth="1"/>
  </cols>
  <sheetData>
    <row r="1" spans="2:16" ht="11.2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21" ht="22.5" customHeight="1">
      <c r="B2" s="124" t="s">
        <v>186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2:21" ht="31.5" customHeight="1">
      <c r="B3" s="137" t="s">
        <v>185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ht="15">
      <c r="F4" s="18"/>
    </row>
    <row r="5" spans="1:21" ht="19.5" customHeight="1">
      <c r="A5" s="143" t="s">
        <v>91</v>
      </c>
      <c r="B5" s="138" t="s">
        <v>0</v>
      </c>
      <c r="C5" s="138" t="s">
        <v>1</v>
      </c>
      <c r="D5" s="82" t="s">
        <v>2</v>
      </c>
      <c r="E5" s="82" t="s">
        <v>2</v>
      </c>
      <c r="F5" s="82" t="s">
        <v>2</v>
      </c>
      <c r="G5" s="82" t="s">
        <v>2</v>
      </c>
      <c r="H5" s="88" t="s">
        <v>2</v>
      </c>
      <c r="I5" s="82" t="s">
        <v>3</v>
      </c>
      <c r="J5" s="138" t="s">
        <v>4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15">
      <c r="A6" s="144"/>
      <c r="B6" s="138"/>
      <c r="C6" s="138"/>
      <c r="D6" s="138">
        <v>2017</v>
      </c>
      <c r="E6" s="138">
        <v>2018</v>
      </c>
      <c r="F6" s="133">
        <v>2019</v>
      </c>
      <c r="G6" s="133">
        <v>2020</v>
      </c>
      <c r="H6" s="133">
        <v>2021</v>
      </c>
      <c r="I6" s="133">
        <v>2022</v>
      </c>
      <c r="J6" s="138">
        <v>2023</v>
      </c>
      <c r="K6" s="138"/>
      <c r="L6" s="138">
        <v>2024</v>
      </c>
      <c r="M6" s="138"/>
      <c r="N6" s="138">
        <v>2025</v>
      </c>
      <c r="O6" s="138"/>
      <c r="P6" s="138"/>
      <c r="Q6" s="138">
        <v>2024</v>
      </c>
      <c r="R6" s="138"/>
      <c r="S6" s="138"/>
      <c r="T6" s="138">
        <v>2025</v>
      </c>
      <c r="U6" s="138"/>
    </row>
    <row r="7" spans="1:21" ht="24">
      <c r="A7" s="144"/>
      <c r="B7" s="138"/>
      <c r="C7" s="138"/>
      <c r="D7" s="138"/>
      <c r="E7" s="138"/>
      <c r="F7" s="139"/>
      <c r="G7" s="134"/>
      <c r="H7" s="139"/>
      <c r="I7" s="139"/>
      <c r="J7" s="83" t="s">
        <v>178</v>
      </c>
      <c r="K7" s="83" t="s">
        <v>182</v>
      </c>
      <c r="L7" s="83" t="s">
        <v>178</v>
      </c>
      <c r="M7" s="83" t="s">
        <v>182</v>
      </c>
      <c r="N7" s="83" t="s">
        <v>178</v>
      </c>
      <c r="O7" s="83" t="s">
        <v>182</v>
      </c>
      <c r="P7" s="83" t="s">
        <v>177</v>
      </c>
      <c r="Q7" s="83" t="s">
        <v>178</v>
      </c>
      <c r="R7" s="83" t="s">
        <v>182</v>
      </c>
      <c r="S7" s="83" t="s">
        <v>177</v>
      </c>
      <c r="T7" s="83" t="s">
        <v>178</v>
      </c>
      <c r="U7" s="83" t="s">
        <v>182</v>
      </c>
    </row>
    <row r="8" spans="1:21" ht="33.75" customHeight="1">
      <c r="A8" s="145"/>
      <c r="B8" s="138"/>
      <c r="C8" s="138"/>
      <c r="D8" s="138"/>
      <c r="E8" s="138"/>
      <c r="F8" s="140"/>
      <c r="G8" s="135"/>
      <c r="H8" s="140"/>
      <c r="I8" s="140"/>
      <c r="J8" s="83" t="s">
        <v>179</v>
      </c>
      <c r="K8" s="83" t="s">
        <v>180</v>
      </c>
      <c r="L8" s="83" t="s">
        <v>179</v>
      </c>
      <c r="M8" s="83" t="s">
        <v>180</v>
      </c>
      <c r="N8" s="83" t="s">
        <v>179</v>
      </c>
      <c r="O8" s="83" t="s">
        <v>180</v>
      </c>
      <c r="P8" s="83" t="s">
        <v>181</v>
      </c>
      <c r="Q8" s="83" t="s">
        <v>179</v>
      </c>
      <c r="R8" s="83" t="s">
        <v>180</v>
      </c>
      <c r="S8" s="83" t="s">
        <v>181</v>
      </c>
      <c r="T8" s="83" t="s">
        <v>179</v>
      </c>
      <c r="U8" s="83" t="s">
        <v>180</v>
      </c>
    </row>
    <row r="9" spans="1:21" ht="22.5" customHeight="1">
      <c r="A9" s="141" t="s">
        <v>5</v>
      </c>
      <c r="B9" s="142"/>
      <c r="C9" s="76"/>
      <c r="D9" s="84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4"/>
      <c r="Q9" s="84"/>
      <c r="R9" s="84"/>
      <c r="S9" s="84"/>
      <c r="T9" s="84"/>
      <c r="U9" s="84"/>
    </row>
    <row r="10" spans="1:21" ht="15">
      <c r="A10" s="103">
        <v>1</v>
      </c>
      <c r="B10" s="104" t="s">
        <v>42</v>
      </c>
      <c r="C10" s="20" t="s">
        <v>12</v>
      </c>
      <c r="D10" s="20">
        <v>10.82</v>
      </c>
      <c r="E10" s="90">
        <v>10.849</v>
      </c>
      <c r="F10" s="91">
        <v>10.793</v>
      </c>
      <c r="G10" s="91">
        <v>10.546</v>
      </c>
      <c r="H10" s="91">
        <v>10.414</v>
      </c>
      <c r="I10" s="91">
        <v>10.298</v>
      </c>
      <c r="J10" s="91">
        <v>10.13</v>
      </c>
      <c r="K10" s="91">
        <v>10.188</v>
      </c>
      <c r="L10" s="91">
        <v>10.023</v>
      </c>
      <c r="M10" s="91">
        <v>10.081</v>
      </c>
      <c r="N10" s="92">
        <v>9.928</v>
      </c>
      <c r="O10" s="92">
        <v>9.987</v>
      </c>
      <c r="P10" s="75"/>
      <c r="Q10" s="74">
        <v>10.635</v>
      </c>
      <c r="R10" s="74">
        <v>10.635</v>
      </c>
      <c r="S10" s="74"/>
      <c r="T10" s="74">
        <v>10.628</v>
      </c>
      <c r="U10" s="74">
        <v>10.628</v>
      </c>
    </row>
    <row r="11" spans="1:21" ht="15">
      <c r="A11" s="103"/>
      <c r="B11" s="104"/>
      <c r="C11" s="20" t="s">
        <v>6</v>
      </c>
      <c r="D11" s="20">
        <v>98.55</v>
      </c>
      <c r="E11" s="90">
        <v>99.2</v>
      </c>
      <c r="F11" s="90">
        <f>F10/E10*100</f>
        <v>99.48382339386119</v>
      </c>
      <c r="G11" s="90">
        <v>97.71147966274437</v>
      </c>
      <c r="H11" s="90">
        <v>98.74834060307225</v>
      </c>
      <c r="I11" s="90">
        <v>98.88611484540043</v>
      </c>
      <c r="J11" s="90">
        <v>93.85712962105069</v>
      </c>
      <c r="K11" s="90">
        <v>94.39451496340222</v>
      </c>
      <c r="L11" s="90">
        <v>98.9437314906219</v>
      </c>
      <c r="M11" s="90">
        <v>98.94974479780132</v>
      </c>
      <c r="N11" s="93">
        <v>99.05217998603214</v>
      </c>
      <c r="O11" s="93">
        <v>99.06755282214067</v>
      </c>
      <c r="P11" s="75"/>
      <c r="Q11" s="75">
        <f>Q10/N10*100</f>
        <v>107.12127316680096</v>
      </c>
      <c r="R11" s="75">
        <f>R10/O10*100</f>
        <v>106.48843496545508</v>
      </c>
      <c r="S11" s="75"/>
      <c r="T11" s="75">
        <f>T10/Q10*100</f>
        <v>99.93417959567466</v>
      </c>
      <c r="U11" s="75">
        <f>U10/R10*100</f>
        <v>99.93417959567466</v>
      </c>
    </row>
    <row r="12" spans="1:21" ht="15">
      <c r="A12" s="103">
        <v>2</v>
      </c>
      <c r="B12" s="104" t="s">
        <v>14</v>
      </c>
      <c r="C12" s="20" t="s">
        <v>12</v>
      </c>
      <c r="D12" s="20">
        <v>0.073</v>
      </c>
      <c r="E12" s="20">
        <v>0.087</v>
      </c>
      <c r="F12" s="20">
        <v>0.076</v>
      </c>
      <c r="G12" s="20">
        <v>0.076</v>
      </c>
      <c r="H12" s="91">
        <v>0.073</v>
      </c>
      <c r="I12" s="91">
        <v>0.074</v>
      </c>
      <c r="J12" s="91">
        <v>0.072</v>
      </c>
      <c r="K12" s="20">
        <v>0.078</v>
      </c>
      <c r="L12" s="20">
        <v>0.073</v>
      </c>
      <c r="M12" s="20">
        <v>0.08</v>
      </c>
      <c r="N12" s="52">
        <v>0.075</v>
      </c>
      <c r="O12" s="52">
        <v>0.083</v>
      </c>
      <c r="P12" s="77"/>
      <c r="Q12" s="77">
        <v>0.108</v>
      </c>
      <c r="R12" s="77">
        <v>0.108</v>
      </c>
      <c r="S12" s="77"/>
      <c r="T12" s="77">
        <v>0.115</v>
      </c>
      <c r="U12" s="77">
        <v>0.115</v>
      </c>
    </row>
    <row r="13" spans="1:21" ht="15">
      <c r="A13" s="103"/>
      <c r="B13" s="104"/>
      <c r="C13" s="20" t="s">
        <v>6</v>
      </c>
      <c r="D13" s="20">
        <v>59.35</v>
      </c>
      <c r="E13" s="90">
        <f>E12/D12*100</f>
        <v>119.17808219178083</v>
      </c>
      <c r="F13" s="90">
        <f>F12/E12*100</f>
        <v>87.35632183908046</v>
      </c>
      <c r="G13" s="90">
        <v>100</v>
      </c>
      <c r="H13" s="90">
        <v>96.05263157894737</v>
      </c>
      <c r="I13" s="90">
        <v>101.36986301369863</v>
      </c>
      <c r="J13" s="90">
        <v>94.73684210526315</v>
      </c>
      <c r="K13" s="90">
        <v>102.63157894736842</v>
      </c>
      <c r="L13" s="90">
        <v>101.38888888888889</v>
      </c>
      <c r="M13" s="90">
        <v>102.56410256410258</v>
      </c>
      <c r="N13" s="93">
        <v>102.73972602739727</v>
      </c>
      <c r="O13" s="93">
        <v>103.75000000000001</v>
      </c>
      <c r="P13" s="75"/>
      <c r="Q13" s="75">
        <f>Q12/N12*100</f>
        <v>144</v>
      </c>
      <c r="R13" s="75">
        <f>R12/O12*100</f>
        <v>130.12048192771084</v>
      </c>
      <c r="S13" s="75"/>
      <c r="T13" s="75">
        <f>T12/Q12*100</f>
        <v>106.4814814814815</v>
      </c>
      <c r="U13" s="75">
        <f>U12/R12*100</f>
        <v>106.4814814814815</v>
      </c>
    </row>
    <row r="14" spans="1:21" s="89" customFormat="1" ht="20.25" customHeight="1">
      <c r="A14" s="20">
        <v>3</v>
      </c>
      <c r="B14" s="45" t="s">
        <v>46</v>
      </c>
      <c r="C14" s="20" t="s">
        <v>47</v>
      </c>
      <c r="D14" s="20">
        <v>6.7</v>
      </c>
      <c r="E14" s="20">
        <v>8</v>
      </c>
      <c r="F14" s="94">
        <v>7.1</v>
      </c>
      <c r="G14" s="94">
        <v>7.141514752866002</v>
      </c>
      <c r="H14" s="94">
        <v>7.009794507393893</v>
      </c>
      <c r="I14" s="94">
        <v>7.1858613322975335</v>
      </c>
      <c r="J14" s="94">
        <v>7.107601184600196</v>
      </c>
      <c r="K14" s="94">
        <v>7.656065959952885</v>
      </c>
      <c r="L14" s="94">
        <v>7.283248528384715</v>
      </c>
      <c r="M14" s="94">
        <v>7.935720662632677</v>
      </c>
      <c r="N14" s="94">
        <v>7.554391619661562</v>
      </c>
      <c r="O14" s="94">
        <v>8.310804045258836</v>
      </c>
      <c r="P14" s="78" t="e">
        <f aca="true" t="shared" si="0" ref="P14:U14">P12/P10*1000</f>
        <v>#DIV/0!</v>
      </c>
      <c r="Q14" s="78">
        <f t="shared" si="0"/>
        <v>10.155148095909732</v>
      </c>
      <c r="R14" s="78">
        <f t="shared" si="0"/>
        <v>10.155148095909732</v>
      </c>
      <c r="S14" s="78" t="e">
        <f t="shared" si="0"/>
        <v>#DIV/0!</v>
      </c>
      <c r="T14" s="78">
        <f t="shared" si="0"/>
        <v>10.820474219044035</v>
      </c>
      <c r="U14" s="78">
        <f t="shared" si="0"/>
        <v>10.820474219044035</v>
      </c>
    </row>
    <row r="15" spans="1:21" ht="15">
      <c r="A15" s="103">
        <v>4</v>
      </c>
      <c r="B15" s="104" t="s">
        <v>15</v>
      </c>
      <c r="C15" s="20" t="s">
        <v>12</v>
      </c>
      <c r="D15" s="20">
        <v>0.172</v>
      </c>
      <c r="E15" s="20">
        <v>0.139</v>
      </c>
      <c r="F15" s="20">
        <v>0.157</v>
      </c>
      <c r="G15" s="91">
        <v>0.188</v>
      </c>
      <c r="H15" s="91">
        <v>0.224</v>
      </c>
      <c r="I15" s="91">
        <v>0.196</v>
      </c>
      <c r="J15" s="91">
        <v>0.198</v>
      </c>
      <c r="K15" s="91">
        <v>0.192</v>
      </c>
      <c r="L15" s="91">
        <v>0.19</v>
      </c>
      <c r="M15" s="91">
        <v>0.187</v>
      </c>
      <c r="N15" s="92">
        <v>0.189</v>
      </c>
      <c r="O15" s="92">
        <v>0.185</v>
      </c>
      <c r="P15" s="77"/>
      <c r="Q15" s="77">
        <v>0.148</v>
      </c>
      <c r="R15" s="77">
        <v>0.148</v>
      </c>
      <c r="S15" s="77"/>
      <c r="T15" s="77">
        <v>0.145</v>
      </c>
      <c r="U15" s="77">
        <v>0.145</v>
      </c>
    </row>
    <row r="16" spans="1:21" ht="15">
      <c r="A16" s="103"/>
      <c r="B16" s="104"/>
      <c r="C16" s="20" t="s">
        <v>6</v>
      </c>
      <c r="D16" s="20">
        <v>94.51</v>
      </c>
      <c r="E16" s="90">
        <f>E15/D15*100</f>
        <v>80.8139534883721</v>
      </c>
      <c r="F16" s="90">
        <f>F15/E15*100</f>
        <v>112.94964028776977</v>
      </c>
      <c r="G16" s="94">
        <v>119.7452229299363</v>
      </c>
      <c r="H16" s="94">
        <v>119.14893617021276</v>
      </c>
      <c r="I16" s="94">
        <v>87.5</v>
      </c>
      <c r="J16" s="94">
        <v>126.11464968152868</v>
      </c>
      <c r="K16" s="94">
        <v>122.29299363057325</v>
      </c>
      <c r="L16" s="94">
        <v>95.95959595959596</v>
      </c>
      <c r="M16" s="94">
        <v>97.39583333333333</v>
      </c>
      <c r="N16" s="95">
        <v>99.47368421052632</v>
      </c>
      <c r="O16" s="95">
        <v>98.93048128342245</v>
      </c>
      <c r="P16" s="75"/>
      <c r="Q16" s="75">
        <f>Q15/N15*100</f>
        <v>78.3068783068783</v>
      </c>
      <c r="R16" s="75">
        <f>R15/O15*100</f>
        <v>80</v>
      </c>
      <c r="S16" s="75"/>
      <c r="T16" s="75">
        <f>T15/Q15*100</f>
        <v>97.97297297297297</v>
      </c>
      <c r="U16" s="75">
        <f>U15/R15*100</f>
        <v>97.97297297297297</v>
      </c>
    </row>
    <row r="17" spans="1:21" ht="20.25" customHeight="1">
      <c r="A17" s="20">
        <v>5</v>
      </c>
      <c r="B17" s="45" t="s">
        <v>48</v>
      </c>
      <c r="C17" s="20" t="s">
        <v>47</v>
      </c>
      <c r="D17" s="20">
        <v>15.7</v>
      </c>
      <c r="E17" s="20">
        <v>12.8</v>
      </c>
      <c r="F17" s="94">
        <f>F15/F10*1000</f>
        <v>14.54646530158436</v>
      </c>
      <c r="G17" s="90">
        <v>17.6</v>
      </c>
      <c r="H17" s="90">
        <v>21.4</v>
      </c>
      <c r="I17" s="94">
        <v>19.03282190716644</v>
      </c>
      <c r="J17" s="94">
        <v>19.545903257650544</v>
      </c>
      <c r="K17" s="94">
        <v>18.84570082449941</v>
      </c>
      <c r="L17" s="94">
        <v>18.95640027935748</v>
      </c>
      <c r="M17" s="94">
        <v>18.54974704890388</v>
      </c>
      <c r="N17" s="94">
        <v>19.03706688154714</v>
      </c>
      <c r="O17" s="94">
        <v>18.524081305697408</v>
      </c>
      <c r="P17" s="78" t="e">
        <f aca="true" t="shared" si="1" ref="P17:U17">P15/P10*1000</f>
        <v>#DIV/0!</v>
      </c>
      <c r="Q17" s="78">
        <f t="shared" si="1"/>
        <v>13.91631405735778</v>
      </c>
      <c r="R17" s="78">
        <f t="shared" si="1"/>
        <v>13.91631405735778</v>
      </c>
      <c r="S17" s="78" t="e">
        <f t="shared" si="1"/>
        <v>#DIV/0!</v>
      </c>
      <c r="T17" s="78">
        <f t="shared" si="1"/>
        <v>13.643206624012043</v>
      </c>
      <c r="U17" s="78">
        <f t="shared" si="1"/>
        <v>13.643206624012043</v>
      </c>
    </row>
    <row r="18" spans="1:21" ht="15">
      <c r="A18" s="103">
        <v>6</v>
      </c>
      <c r="B18" s="104" t="s">
        <v>16</v>
      </c>
      <c r="C18" s="20" t="s">
        <v>12</v>
      </c>
      <c r="D18" s="20">
        <v>-0.099</v>
      </c>
      <c r="E18" s="20">
        <v>-0.052</v>
      </c>
      <c r="F18" s="20">
        <f>F12-F15</f>
        <v>-0.081</v>
      </c>
      <c r="G18" s="91">
        <v>-0.112</v>
      </c>
      <c r="H18" s="91">
        <v>-0.15100000000000002</v>
      </c>
      <c r="I18" s="91">
        <v>-0.12200000000000001</v>
      </c>
      <c r="J18" s="91">
        <v>-0.126</v>
      </c>
      <c r="K18" s="91">
        <v>-0.114</v>
      </c>
      <c r="L18" s="91">
        <v>-0.117</v>
      </c>
      <c r="M18" s="91">
        <v>-0.107</v>
      </c>
      <c r="N18" s="91">
        <v>-0.114</v>
      </c>
      <c r="O18" s="91">
        <v>-0.102</v>
      </c>
      <c r="P18" s="76">
        <f aca="true" t="shared" si="2" ref="P18:U18">P12-P15</f>
        <v>0</v>
      </c>
      <c r="Q18" s="76">
        <f t="shared" si="2"/>
        <v>-0.039999999999999994</v>
      </c>
      <c r="R18" s="76">
        <f t="shared" si="2"/>
        <v>-0.039999999999999994</v>
      </c>
      <c r="S18" s="76">
        <f t="shared" si="2"/>
        <v>0</v>
      </c>
      <c r="T18" s="76">
        <f t="shared" si="2"/>
        <v>-0.029999999999999985</v>
      </c>
      <c r="U18" s="76">
        <f t="shared" si="2"/>
        <v>-0.029999999999999985</v>
      </c>
    </row>
    <row r="19" spans="1:21" ht="15">
      <c r="A19" s="103"/>
      <c r="B19" s="104"/>
      <c r="C19" s="20" t="s">
        <v>6</v>
      </c>
      <c r="D19" s="20">
        <v>167.8</v>
      </c>
      <c r="E19" s="20">
        <v>95.96</v>
      </c>
      <c r="F19" s="90">
        <f>F18/E18*100</f>
        <v>155.76923076923077</v>
      </c>
      <c r="G19" s="94">
        <v>138.2716049382716</v>
      </c>
      <c r="H19" s="94">
        <v>134.82142857142858</v>
      </c>
      <c r="I19" s="94">
        <v>80.79470198675496</v>
      </c>
      <c r="J19" s="94">
        <v>155.55555555555557</v>
      </c>
      <c r="K19" s="94">
        <v>140.74074074074073</v>
      </c>
      <c r="L19" s="94">
        <v>92.85714285714286</v>
      </c>
      <c r="M19" s="94">
        <v>93.85964912280701</v>
      </c>
      <c r="N19" s="95">
        <v>97.43589743589743</v>
      </c>
      <c r="O19" s="95">
        <v>95.32710280373831</v>
      </c>
      <c r="P19" s="77"/>
      <c r="Q19" s="77">
        <f>Q18/N18*100</f>
        <v>35.08771929824561</v>
      </c>
      <c r="R19" s="77">
        <f>R18/O18*100</f>
        <v>39.2156862745098</v>
      </c>
      <c r="S19" s="77"/>
      <c r="T19" s="75">
        <f>T18/Q18*100</f>
        <v>74.99999999999997</v>
      </c>
      <c r="U19" s="75">
        <f>U18/R18*100</f>
        <v>74.99999999999997</v>
      </c>
    </row>
    <row r="20" spans="1:21" ht="21" customHeight="1">
      <c r="A20" s="20">
        <v>7</v>
      </c>
      <c r="B20" s="45" t="s">
        <v>49</v>
      </c>
      <c r="C20" s="20" t="s">
        <v>47</v>
      </c>
      <c r="D20" s="20">
        <v>-9</v>
      </c>
      <c r="E20" s="20">
        <f>E14-E17</f>
        <v>-4.800000000000001</v>
      </c>
      <c r="F20" s="94">
        <f>F14-F17</f>
        <v>-7.446465301584361</v>
      </c>
      <c r="G20" s="94">
        <v>-10.458485247134</v>
      </c>
      <c r="H20" s="94">
        <v>-14.390205492606105</v>
      </c>
      <c r="I20" s="94">
        <v>-11.846960574868906</v>
      </c>
      <c r="J20" s="94">
        <v>-12.438302073050348</v>
      </c>
      <c r="K20" s="94">
        <v>-11.189634864546525</v>
      </c>
      <c r="L20" s="94">
        <v>-11.673151750972767</v>
      </c>
      <c r="M20" s="94">
        <v>-10.614026386271203</v>
      </c>
      <c r="N20" s="94">
        <v>-11.482675261885579</v>
      </c>
      <c r="O20" s="94">
        <v>-10.213277260438572</v>
      </c>
      <c r="P20" s="78" t="e">
        <f aca="true" t="shared" si="3" ref="P20:U20">P14-P17</f>
        <v>#DIV/0!</v>
      </c>
      <c r="Q20" s="78">
        <f t="shared" si="3"/>
        <v>-3.7611659614480484</v>
      </c>
      <c r="R20" s="78">
        <f t="shared" si="3"/>
        <v>-3.7611659614480484</v>
      </c>
      <c r="S20" s="78" t="e">
        <f t="shared" si="3"/>
        <v>#DIV/0!</v>
      </c>
      <c r="T20" s="78">
        <f t="shared" si="3"/>
        <v>-2.822732404968008</v>
      </c>
      <c r="U20" s="78">
        <f t="shared" si="3"/>
        <v>-2.822732404968008</v>
      </c>
    </row>
    <row r="21" spans="1:21" ht="15">
      <c r="A21" s="103">
        <v>8</v>
      </c>
      <c r="B21" s="104" t="s">
        <v>20</v>
      </c>
      <c r="C21" s="20" t="s">
        <v>12</v>
      </c>
      <c r="D21" s="20">
        <v>0.006</v>
      </c>
      <c r="E21" s="20">
        <v>-0.018</v>
      </c>
      <c r="F21" s="20">
        <v>-0.007</v>
      </c>
      <c r="G21" s="91">
        <v>-0.051</v>
      </c>
      <c r="H21" s="91">
        <v>0.001</v>
      </c>
      <c r="I21" s="91">
        <v>0.005</v>
      </c>
      <c r="J21" s="91">
        <v>-0.01</v>
      </c>
      <c r="K21" s="91">
        <v>0.007</v>
      </c>
      <c r="L21" s="91">
        <v>-0.008</v>
      </c>
      <c r="M21" s="91">
        <v>0.009</v>
      </c>
      <c r="N21" s="92">
        <v>-0.007</v>
      </c>
      <c r="O21" s="92">
        <v>0.01</v>
      </c>
      <c r="P21" s="77"/>
      <c r="Q21" s="77">
        <v>0.045</v>
      </c>
      <c r="R21" s="77">
        <v>0.045</v>
      </c>
      <c r="S21" s="77"/>
      <c r="T21" s="77">
        <v>0.048</v>
      </c>
      <c r="U21" s="77">
        <v>0.048</v>
      </c>
    </row>
    <row r="22" spans="1:21" ht="15">
      <c r="A22" s="103"/>
      <c r="B22" s="104"/>
      <c r="C22" s="20" t="s">
        <v>6</v>
      </c>
      <c r="D22" s="52" t="s">
        <v>183</v>
      </c>
      <c r="E22" s="52">
        <f>E21/D21*100</f>
        <v>-299.99999999999994</v>
      </c>
      <c r="F22" s="93">
        <f>F21/E21*100</f>
        <v>38.88888888888889</v>
      </c>
      <c r="G22" s="95">
        <v>728.5714285714284</v>
      </c>
      <c r="H22" s="95">
        <v>-1.9607843137254906</v>
      </c>
      <c r="I22" s="95">
        <v>500</v>
      </c>
      <c r="J22" s="95">
        <v>142.85714285714286</v>
      </c>
      <c r="K22" s="95">
        <v>-100</v>
      </c>
      <c r="L22" s="95">
        <v>80</v>
      </c>
      <c r="M22" s="95">
        <v>128.57142857142856</v>
      </c>
      <c r="N22" s="95">
        <v>87.5</v>
      </c>
      <c r="O22" s="95">
        <v>111.11111111111111</v>
      </c>
      <c r="P22" s="79"/>
      <c r="Q22" s="79">
        <f>Q21/N21*100</f>
        <v>-642.8571428571428</v>
      </c>
      <c r="R22" s="79">
        <f>R21/O21*100</f>
        <v>450</v>
      </c>
      <c r="S22" s="79"/>
      <c r="T22" s="79">
        <f>T21/Q21*100</f>
        <v>106.66666666666667</v>
      </c>
      <c r="U22" s="79">
        <f>U21/R21*100</f>
        <v>106.66666666666667</v>
      </c>
    </row>
    <row r="23" spans="1:21" ht="18.75" customHeight="1">
      <c r="A23" s="20">
        <v>9</v>
      </c>
      <c r="B23" s="45" t="s">
        <v>50</v>
      </c>
      <c r="C23" s="20" t="s">
        <v>72</v>
      </c>
      <c r="D23" s="52">
        <v>-1.48</v>
      </c>
      <c r="E23" s="52">
        <v>-1.6</v>
      </c>
      <c r="F23" s="93">
        <f>F21*1000/F10</f>
        <v>-0.6485685166311499</v>
      </c>
      <c r="G23" s="95">
        <v>-4.835956760857197</v>
      </c>
      <c r="H23" s="95">
        <v>0.09602458229306703</v>
      </c>
      <c r="I23" s="95">
        <v>0.4855311711011847</v>
      </c>
      <c r="J23" s="95">
        <v>-0.9871668311944718</v>
      </c>
      <c r="K23" s="95">
        <v>0.6870828425598743</v>
      </c>
      <c r="L23" s="95">
        <v>-0.798164222288736</v>
      </c>
      <c r="M23" s="95">
        <v>0.892768574546176</v>
      </c>
      <c r="N23" s="95">
        <v>-0.7050765511684125</v>
      </c>
      <c r="O23" s="95">
        <v>1.0013016921998599</v>
      </c>
      <c r="P23" s="75" t="e">
        <f aca="true" t="shared" si="4" ref="P23:U23">P21*1000/P10</f>
        <v>#DIV/0!</v>
      </c>
      <c r="Q23" s="75">
        <f t="shared" si="4"/>
        <v>4.2313117066290555</v>
      </c>
      <c r="R23" s="75">
        <f t="shared" si="4"/>
        <v>4.2313117066290555</v>
      </c>
      <c r="S23" s="75" t="e">
        <f t="shared" si="4"/>
        <v>#DIV/0!</v>
      </c>
      <c r="T23" s="75">
        <f t="shared" si="4"/>
        <v>4.516371847948815</v>
      </c>
      <c r="U23" s="75">
        <f t="shared" si="4"/>
        <v>4.516371847948815</v>
      </c>
    </row>
    <row r="24" spans="1:21" ht="18.75" customHeight="1">
      <c r="A24" s="118" t="s">
        <v>155</v>
      </c>
      <c r="B24" s="119"/>
      <c r="C24" s="2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80"/>
      <c r="Q24" s="80"/>
      <c r="R24" s="80"/>
      <c r="S24" s="80"/>
      <c r="T24" s="80"/>
      <c r="U24" s="80"/>
    </row>
    <row r="25" spans="1:21" ht="16.5" customHeight="1">
      <c r="A25" s="103">
        <v>10</v>
      </c>
      <c r="B25" s="104" t="s">
        <v>83</v>
      </c>
      <c r="C25" s="20" t="s">
        <v>39</v>
      </c>
      <c r="D25" s="52">
        <v>3109</v>
      </c>
      <c r="E25" s="52">
        <v>3083</v>
      </c>
      <c r="F25" s="52">
        <v>3139</v>
      </c>
      <c r="G25" s="52">
        <v>3108</v>
      </c>
      <c r="H25" s="52">
        <v>3066</v>
      </c>
      <c r="I25" s="52">
        <v>3060</v>
      </c>
      <c r="J25" s="52">
        <v>3072</v>
      </c>
      <c r="K25" s="52">
        <v>3072</v>
      </c>
      <c r="L25" s="52">
        <v>3087</v>
      </c>
      <c r="M25" s="52">
        <v>3087</v>
      </c>
      <c r="N25" s="52">
        <v>3105</v>
      </c>
      <c r="O25" s="52">
        <v>3105</v>
      </c>
      <c r="P25" s="80"/>
      <c r="Q25" s="80">
        <v>3120</v>
      </c>
      <c r="R25" s="80">
        <v>3120</v>
      </c>
      <c r="S25" s="80"/>
      <c r="T25" s="80">
        <v>3122</v>
      </c>
      <c r="U25" s="80">
        <v>3122</v>
      </c>
    </row>
    <row r="26" spans="1:21" ht="19.5" customHeight="1">
      <c r="A26" s="103"/>
      <c r="B26" s="104"/>
      <c r="C26" s="20" t="s">
        <v>6</v>
      </c>
      <c r="D26" s="52">
        <v>107.91</v>
      </c>
      <c r="E26" s="52">
        <v>99.16</v>
      </c>
      <c r="F26" s="93">
        <f>F25/E25*100</f>
        <v>101.81641258514433</v>
      </c>
      <c r="G26" s="93">
        <v>99.01242433896145</v>
      </c>
      <c r="H26" s="93">
        <v>98.64864864864865</v>
      </c>
      <c r="I26" s="93">
        <v>99.80430528375734</v>
      </c>
      <c r="J26" s="93">
        <v>100.3921568627451</v>
      </c>
      <c r="K26" s="93">
        <v>100.3921568627451</v>
      </c>
      <c r="L26" s="93">
        <v>100.48828125</v>
      </c>
      <c r="M26" s="93">
        <v>100.48828125</v>
      </c>
      <c r="N26" s="93">
        <v>100.58309037900874</v>
      </c>
      <c r="O26" s="93">
        <v>100.58309037900874</v>
      </c>
      <c r="P26" s="86"/>
      <c r="Q26" s="86">
        <f>Q25/N25*100</f>
        <v>100.48309178743962</v>
      </c>
      <c r="R26" s="86">
        <f>R25/O25*100</f>
        <v>100.48309178743962</v>
      </c>
      <c r="S26" s="86"/>
      <c r="T26" s="86">
        <f>T25/Q25*100</f>
        <v>100.06410256410257</v>
      </c>
      <c r="U26" s="86">
        <f>U25/R25*100</f>
        <v>100.06410256410257</v>
      </c>
    </row>
    <row r="27" spans="1:21" ht="33" customHeight="1">
      <c r="A27" s="20">
        <v>11</v>
      </c>
      <c r="B27" s="45" t="s">
        <v>85</v>
      </c>
      <c r="C27" s="20" t="s">
        <v>39</v>
      </c>
      <c r="D27" s="52">
        <v>840</v>
      </c>
      <c r="E27" s="52">
        <v>856</v>
      </c>
      <c r="F27" s="52">
        <v>899</v>
      </c>
      <c r="G27" s="52">
        <v>875</v>
      </c>
      <c r="H27" s="52">
        <v>869</v>
      </c>
      <c r="I27" s="52">
        <v>850</v>
      </c>
      <c r="J27" s="52">
        <v>850</v>
      </c>
      <c r="K27" s="52">
        <v>850</v>
      </c>
      <c r="L27" s="52">
        <v>850</v>
      </c>
      <c r="M27" s="52">
        <v>850</v>
      </c>
      <c r="N27" s="52">
        <v>850</v>
      </c>
      <c r="O27" s="52">
        <v>850</v>
      </c>
      <c r="P27" s="80"/>
      <c r="Q27" s="80">
        <v>885</v>
      </c>
      <c r="R27" s="80">
        <v>885</v>
      </c>
      <c r="S27" s="80"/>
      <c r="T27" s="80">
        <v>885</v>
      </c>
      <c r="U27" s="80">
        <v>885</v>
      </c>
    </row>
    <row r="28" spans="1:21" ht="33.75" customHeight="1">
      <c r="A28" s="20">
        <v>12</v>
      </c>
      <c r="B28" s="45" t="s">
        <v>170</v>
      </c>
      <c r="C28" s="20" t="s">
        <v>39</v>
      </c>
      <c r="D28" s="52">
        <v>35</v>
      </c>
      <c r="E28" s="52">
        <v>0</v>
      </c>
      <c r="F28" s="52">
        <v>0</v>
      </c>
      <c r="G28" s="52">
        <v>0</v>
      </c>
      <c r="H28" s="52">
        <v>1</v>
      </c>
      <c r="I28" s="52">
        <v>13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80"/>
      <c r="Q28" s="80">
        <v>0</v>
      </c>
      <c r="R28" s="80">
        <v>0</v>
      </c>
      <c r="S28" s="80"/>
      <c r="T28" s="80">
        <v>0</v>
      </c>
      <c r="U28" s="80">
        <v>0</v>
      </c>
    </row>
    <row r="29" spans="1:21" ht="21.75" customHeight="1">
      <c r="A29" s="20">
        <v>13</v>
      </c>
      <c r="B29" s="45" t="s">
        <v>106</v>
      </c>
      <c r="C29" s="20" t="s">
        <v>61</v>
      </c>
      <c r="D29" s="52">
        <v>4893</v>
      </c>
      <c r="E29" s="52">
        <v>4876</v>
      </c>
      <c r="F29" s="52">
        <v>4842</v>
      </c>
      <c r="G29" s="52">
        <v>4812</v>
      </c>
      <c r="H29" s="52">
        <v>4821</v>
      </c>
      <c r="I29" s="52">
        <v>4830</v>
      </c>
      <c r="J29" s="52">
        <v>4830</v>
      </c>
      <c r="K29" s="52">
        <v>4830</v>
      </c>
      <c r="L29" s="52">
        <v>4849</v>
      </c>
      <c r="M29" s="52">
        <v>4865</v>
      </c>
      <c r="N29" s="52">
        <v>4870</v>
      </c>
      <c r="O29" s="52">
        <v>4882</v>
      </c>
      <c r="P29" s="80"/>
      <c r="Q29" s="80">
        <v>4860</v>
      </c>
      <c r="R29" s="80">
        <v>4860</v>
      </c>
      <c r="S29" s="80"/>
      <c r="T29" s="80">
        <v>4805</v>
      </c>
      <c r="U29" s="80">
        <v>4805</v>
      </c>
    </row>
    <row r="30" spans="1:21" ht="33.75" customHeight="1">
      <c r="A30" s="20">
        <v>14</v>
      </c>
      <c r="B30" s="45" t="s">
        <v>63</v>
      </c>
      <c r="C30" s="20" t="s">
        <v>7</v>
      </c>
      <c r="D30" s="52">
        <v>45.89</v>
      </c>
      <c r="E30" s="52">
        <v>45.86</v>
      </c>
      <c r="F30" s="52">
        <v>45.83</v>
      </c>
      <c r="G30" s="52">
        <v>45.8</v>
      </c>
      <c r="H30" s="52">
        <v>45.81</v>
      </c>
      <c r="I30" s="52">
        <v>45.8</v>
      </c>
      <c r="J30" s="52">
        <v>45.81</v>
      </c>
      <c r="K30" s="52">
        <v>45.82</v>
      </c>
      <c r="L30" s="52">
        <v>45.82</v>
      </c>
      <c r="M30" s="52">
        <v>45.83</v>
      </c>
      <c r="N30" s="52">
        <v>45.83</v>
      </c>
      <c r="O30" s="52">
        <v>45.84</v>
      </c>
      <c r="P30" s="80"/>
      <c r="Q30" s="80">
        <v>45.85</v>
      </c>
      <c r="R30" s="80">
        <v>45.85</v>
      </c>
      <c r="S30" s="80"/>
      <c r="T30" s="80">
        <v>45.87</v>
      </c>
      <c r="U30" s="80">
        <v>45.87</v>
      </c>
    </row>
    <row r="31" spans="1:21" ht="19.5" customHeight="1">
      <c r="A31" s="20">
        <v>15</v>
      </c>
      <c r="B31" s="45" t="s">
        <v>64</v>
      </c>
      <c r="C31" s="20" t="s">
        <v>65</v>
      </c>
      <c r="D31" s="52">
        <v>3789</v>
      </c>
      <c r="E31" s="52">
        <v>3783</v>
      </c>
      <c r="F31" s="52">
        <v>3780</v>
      </c>
      <c r="G31" s="52">
        <v>3764</v>
      </c>
      <c r="H31" s="52">
        <v>3754</v>
      </c>
      <c r="I31" s="52">
        <v>3748</v>
      </c>
      <c r="J31" s="52">
        <v>3745</v>
      </c>
      <c r="K31" s="52">
        <v>3740</v>
      </c>
      <c r="L31" s="52">
        <v>3739</v>
      </c>
      <c r="M31" s="52">
        <v>3736</v>
      </c>
      <c r="N31" s="52">
        <v>3735</v>
      </c>
      <c r="O31" s="52">
        <v>3730</v>
      </c>
      <c r="P31" s="80"/>
      <c r="Q31" s="80">
        <v>3766</v>
      </c>
      <c r="R31" s="80">
        <v>3766</v>
      </c>
      <c r="S31" s="80"/>
      <c r="T31" s="80">
        <v>3762</v>
      </c>
      <c r="U31" s="80">
        <v>3762</v>
      </c>
    </row>
    <row r="32" spans="1:21" ht="18" customHeight="1">
      <c r="A32" s="20">
        <v>16</v>
      </c>
      <c r="B32" s="45" t="s">
        <v>66</v>
      </c>
      <c r="C32" s="20" t="s">
        <v>39</v>
      </c>
      <c r="D32" s="52">
        <v>6086</v>
      </c>
      <c r="E32" s="52">
        <v>6109</v>
      </c>
      <c r="F32" s="52">
        <v>5966</v>
      </c>
      <c r="G32" s="52">
        <v>6111</v>
      </c>
      <c r="H32" s="52">
        <v>6065</v>
      </c>
      <c r="I32" s="52">
        <v>6048</v>
      </c>
      <c r="J32" s="52">
        <v>6045</v>
      </c>
      <c r="K32" s="52">
        <v>6045</v>
      </c>
      <c r="L32" s="52">
        <v>6033</v>
      </c>
      <c r="M32" s="52">
        <v>6033</v>
      </c>
      <c r="N32" s="52">
        <v>6025</v>
      </c>
      <c r="O32" s="52">
        <v>6025</v>
      </c>
      <c r="P32" s="80"/>
      <c r="Q32" s="80">
        <v>6138</v>
      </c>
      <c r="R32" s="80">
        <v>6138</v>
      </c>
      <c r="S32" s="80"/>
      <c r="T32" s="80">
        <v>6143</v>
      </c>
      <c r="U32" s="80">
        <v>6143</v>
      </c>
    </row>
    <row r="33" spans="1:21" ht="18" customHeight="1">
      <c r="A33" s="20">
        <v>17</v>
      </c>
      <c r="B33" s="45" t="s">
        <v>171</v>
      </c>
      <c r="C33" s="20" t="s">
        <v>39</v>
      </c>
      <c r="D33" s="52">
        <v>2831</v>
      </c>
      <c r="E33" s="52">
        <v>2823</v>
      </c>
      <c r="F33" s="52">
        <v>2867</v>
      </c>
      <c r="G33" s="52">
        <v>2687</v>
      </c>
      <c r="H33" s="52">
        <v>2519</v>
      </c>
      <c r="I33" s="52">
        <v>2498</v>
      </c>
      <c r="J33" s="52">
        <v>2486</v>
      </c>
      <c r="K33" s="52">
        <v>2486</v>
      </c>
      <c r="L33" s="52">
        <v>2480</v>
      </c>
      <c r="M33" s="52">
        <v>2480</v>
      </c>
      <c r="N33" s="52">
        <v>2471</v>
      </c>
      <c r="O33" s="52">
        <v>2471</v>
      </c>
      <c r="P33" s="80"/>
      <c r="Q33" s="80">
        <v>2885</v>
      </c>
      <c r="R33" s="80">
        <v>2885</v>
      </c>
      <c r="S33" s="80"/>
      <c r="T33" s="80">
        <v>2876</v>
      </c>
      <c r="U33" s="80">
        <v>2876</v>
      </c>
    </row>
    <row r="34" spans="1:21" ht="41.25" customHeight="1">
      <c r="A34" s="20">
        <v>18</v>
      </c>
      <c r="B34" s="45" t="s">
        <v>67</v>
      </c>
      <c r="C34" s="20" t="s">
        <v>7</v>
      </c>
      <c r="D34" s="52">
        <v>80.4</v>
      </c>
      <c r="E34" s="52">
        <v>79.82</v>
      </c>
      <c r="F34" s="93">
        <f>F29/F32*100</f>
        <v>81.15990613476366</v>
      </c>
      <c r="G34" s="93">
        <v>78.7432498772705</v>
      </c>
      <c r="H34" s="93">
        <v>79.48887056883758</v>
      </c>
      <c r="I34" s="93">
        <v>79.86111111111111</v>
      </c>
      <c r="J34" s="93">
        <v>79.90074441687345</v>
      </c>
      <c r="K34" s="93">
        <v>79.90074441687345</v>
      </c>
      <c r="L34" s="93">
        <v>80.37460633184153</v>
      </c>
      <c r="M34" s="93">
        <v>80.63981435438421</v>
      </c>
      <c r="N34" s="93">
        <v>80.8298755186722</v>
      </c>
      <c r="O34" s="93">
        <v>81.02904564315352</v>
      </c>
      <c r="P34" s="86" t="e">
        <f aca="true" t="shared" si="5" ref="P34:U34">P29/P32*100</f>
        <v>#DIV/0!</v>
      </c>
      <c r="Q34" s="86">
        <f t="shared" si="5"/>
        <v>79.17888563049853</v>
      </c>
      <c r="R34" s="86">
        <f t="shared" si="5"/>
        <v>79.17888563049853</v>
      </c>
      <c r="S34" s="86" t="e">
        <f t="shared" si="5"/>
        <v>#DIV/0!</v>
      </c>
      <c r="T34" s="86">
        <f t="shared" si="5"/>
        <v>78.21911118346085</v>
      </c>
      <c r="U34" s="86">
        <f t="shared" si="5"/>
        <v>78.21911118346085</v>
      </c>
    </row>
    <row r="35" spans="1:21" ht="33" customHeight="1">
      <c r="A35" s="20">
        <v>19</v>
      </c>
      <c r="B35" s="45" t="s">
        <v>69</v>
      </c>
      <c r="C35" s="20" t="s">
        <v>39</v>
      </c>
      <c r="D35" s="52">
        <v>5700</v>
      </c>
      <c r="E35" s="52">
        <v>5600</v>
      </c>
      <c r="F35" s="52">
        <v>5600</v>
      </c>
      <c r="G35" s="52">
        <v>5400</v>
      </c>
      <c r="H35" s="52">
        <v>5400</v>
      </c>
      <c r="I35" s="52">
        <v>5400</v>
      </c>
      <c r="J35" s="52">
        <v>5400</v>
      </c>
      <c r="K35" s="52">
        <v>5400</v>
      </c>
      <c r="L35" s="52">
        <v>5400</v>
      </c>
      <c r="M35" s="52">
        <v>5400</v>
      </c>
      <c r="N35" s="52">
        <v>5400</v>
      </c>
      <c r="O35" s="52">
        <v>5400</v>
      </c>
      <c r="P35" s="77">
        <v>5400</v>
      </c>
      <c r="Q35" s="77">
        <v>5400</v>
      </c>
      <c r="R35" s="77">
        <v>5400</v>
      </c>
      <c r="S35" s="80">
        <v>5600</v>
      </c>
      <c r="T35" s="80">
        <v>5600</v>
      </c>
      <c r="U35" s="80">
        <v>5600</v>
      </c>
    </row>
    <row r="36" spans="1:21" ht="35.25" customHeight="1">
      <c r="A36" s="20">
        <v>20</v>
      </c>
      <c r="B36" s="45" t="s">
        <v>68</v>
      </c>
      <c r="C36" s="20" t="s">
        <v>39</v>
      </c>
      <c r="D36" s="52">
        <v>99</v>
      </c>
      <c r="E36" s="52">
        <v>73</v>
      </c>
      <c r="F36" s="52">
        <v>59</v>
      </c>
      <c r="G36" s="52">
        <v>112</v>
      </c>
      <c r="H36" s="52">
        <v>60</v>
      </c>
      <c r="I36" s="52">
        <v>60</v>
      </c>
      <c r="J36" s="52">
        <v>65</v>
      </c>
      <c r="K36" s="52">
        <v>59</v>
      </c>
      <c r="L36" s="52">
        <v>63</v>
      </c>
      <c r="M36" s="52">
        <v>59</v>
      </c>
      <c r="N36" s="52">
        <v>60</v>
      </c>
      <c r="O36" s="52">
        <v>57</v>
      </c>
      <c r="P36" s="80"/>
      <c r="Q36" s="80">
        <v>85</v>
      </c>
      <c r="R36" s="80">
        <v>85</v>
      </c>
      <c r="S36" s="80"/>
      <c r="T36" s="80">
        <v>80</v>
      </c>
      <c r="U36" s="80">
        <v>80</v>
      </c>
    </row>
    <row r="37" spans="1:21" ht="45.75" customHeight="1">
      <c r="A37" s="20">
        <v>21</v>
      </c>
      <c r="B37" s="45" t="s">
        <v>70</v>
      </c>
      <c r="C37" s="20" t="s">
        <v>7</v>
      </c>
      <c r="D37" s="52">
        <v>1.6</v>
      </c>
      <c r="E37" s="52">
        <v>1.3</v>
      </c>
      <c r="F37" s="52">
        <v>1.1</v>
      </c>
      <c r="G37" s="95">
        <v>2.074074074074074</v>
      </c>
      <c r="H37" s="95">
        <v>1.1111111111111112</v>
      </c>
      <c r="I37" s="95">
        <v>1.1111111111111112</v>
      </c>
      <c r="J37" s="95">
        <v>1.2037037037037037</v>
      </c>
      <c r="K37" s="95">
        <v>1.1</v>
      </c>
      <c r="L37" s="95">
        <v>1.1666666666666667</v>
      </c>
      <c r="M37" s="95">
        <v>1.0925925925925926</v>
      </c>
      <c r="N37" s="95">
        <v>1.1111111111111112</v>
      </c>
      <c r="O37" s="95">
        <v>1.0555555555555556</v>
      </c>
      <c r="P37" s="79">
        <f aca="true" t="shared" si="6" ref="P37:U37">P36/P35*100</f>
        <v>0</v>
      </c>
      <c r="Q37" s="79">
        <f t="shared" si="6"/>
        <v>1.574074074074074</v>
      </c>
      <c r="R37" s="79">
        <f t="shared" si="6"/>
        <v>1.574074074074074</v>
      </c>
      <c r="S37" s="79">
        <f t="shared" si="6"/>
        <v>0</v>
      </c>
      <c r="T37" s="79">
        <f t="shared" si="6"/>
        <v>1.4285714285714286</v>
      </c>
      <c r="U37" s="79">
        <f t="shared" si="6"/>
        <v>1.4285714285714286</v>
      </c>
    </row>
    <row r="38" spans="1:21" ht="60">
      <c r="A38" s="23">
        <v>22</v>
      </c>
      <c r="B38" s="19" t="s">
        <v>90</v>
      </c>
      <c r="C38" s="23" t="s">
        <v>7</v>
      </c>
      <c r="D38" s="52">
        <v>12</v>
      </c>
      <c r="E38" s="95">
        <f>E42/E32*100</f>
        <v>11.949582583074154</v>
      </c>
      <c r="F38" s="95">
        <f>F42/F32*100</f>
        <v>10.92859537378478</v>
      </c>
      <c r="G38" s="95">
        <v>7.641957126493209</v>
      </c>
      <c r="H38" s="95">
        <v>8.211046990931575</v>
      </c>
      <c r="I38" s="95">
        <v>8.019179894179894</v>
      </c>
      <c r="J38" s="95">
        <v>8.02315963606286</v>
      </c>
      <c r="K38" s="95">
        <v>8.072787427626139</v>
      </c>
      <c r="L38" s="95">
        <v>8.039118183325046</v>
      </c>
      <c r="M38" s="95">
        <v>8.204873197414221</v>
      </c>
      <c r="N38" s="95">
        <v>8.049792531120332</v>
      </c>
      <c r="O38" s="95">
        <v>8.29875518672199</v>
      </c>
      <c r="P38" s="87" t="e">
        <f aca="true" t="shared" si="7" ref="P38:U38">P42/P32*100</f>
        <v>#DIV/0!</v>
      </c>
      <c r="Q38" s="87">
        <f t="shared" si="7"/>
        <v>13.408276311502117</v>
      </c>
      <c r="R38" s="87">
        <f t="shared" si="7"/>
        <v>13.408276311502117</v>
      </c>
      <c r="S38" s="87" t="e">
        <f t="shared" si="7"/>
        <v>#DIV/0!</v>
      </c>
      <c r="T38" s="87">
        <f t="shared" si="7"/>
        <v>13.608985837538661</v>
      </c>
      <c r="U38" s="87">
        <f t="shared" si="7"/>
        <v>13.608985837538661</v>
      </c>
    </row>
    <row r="39" spans="1:21" ht="36.75" customHeight="1">
      <c r="A39" s="118" t="s">
        <v>157</v>
      </c>
      <c r="B39" s="119"/>
      <c r="C39" s="20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80"/>
      <c r="Q39" s="80"/>
      <c r="R39" s="80"/>
      <c r="S39" s="80"/>
      <c r="T39" s="80"/>
      <c r="U39" s="80"/>
    </row>
    <row r="40" spans="1:21" ht="45.75" customHeight="1">
      <c r="A40" s="42">
        <v>23</v>
      </c>
      <c r="B40" s="45" t="s">
        <v>102</v>
      </c>
      <c r="C40" s="20" t="s">
        <v>103</v>
      </c>
      <c r="D40" s="52">
        <v>19</v>
      </c>
      <c r="E40" s="52">
        <v>21</v>
      </c>
      <c r="F40" s="52">
        <v>24</v>
      </c>
      <c r="G40" s="52">
        <v>26</v>
      </c>
      <c r="H40" s="52">
        <v>21</v>
      </c>
      <c r="I40" s="52">
        <v>21</v>
      </c>
      <c r="J40" s="52">
        <v>20</v>
      </c>
      <c r="K40" s="52">
        <v>21</v>
      </c>
      <c r="L40" s="52">
        <v>20</v>
      </c>
      <c r="M40" s="52">
        <v>21</v>
      </c>
      <c r="N40" s="52">
        <v>20</v>
      </c>
      <c r="O40" s="52">
        <v>22</v>
      </c>
      <c r="P40" s="80"/>
      <c r="Q40" s="80">
        <v>455</v>
      </c>
      <c r="R40" s="80">
        <v>455</v>
      </c>
      <c r="S40" s="80"/>
      <c r="T40" s="80">
        <v>463</v>
      </c>
      <c r="U40" s="80">
        <v>463</v>
      </c>
    </row>
    <row r="41" spans="1:21" ht="28.5" customHeight="1">
      <c r="A41" s="42">
        <v>24</v>
      </c>
      <c r="B41" s="45" t="s">
        <v>169</v>
      </c>
      <c r="C41" s="20" t="s">
        <v>103</v>
      </c>
      <c r="D41" s="52">
        <v>239</v>
      </c>
      <c r="E41" s="52">
        <v>287</v>
      </c>
      <c r="F41" s="52">
        <v>341</v>
      </c>
      <c r="G41" s="52">
        <v>327</v>
      </c>
      <c r="H41" s="52">
        <v>348</v>
      </c>
      <c r="I41" s="52">
        <v>335</v>
      </c>
      <c r="J41" s="52">
        <v>330</v>
      </c>
      <c r="K41" s="52">
        <v>340</v>
      </c>
      <c r="L41" s="52">
        <v>335</v>
      </c>
      <c r="M41" s="52">
        <v>345</v>
      </c>
      <c r="N41" s="52">
        <v>340</v>
      </c>
      <c r="O41" s="52">
        <v>350</v>
      </c>
      <c r="P41" s="80"/>
      <c r="Q41" s="80">
        <v>426</v>
      </c>
      <c r="R41" s="80">
        <v>426</v>
      </c>
      <c r="S41" s="80"/>
      <c r="T41" s="80">
        <v>438</v>
      </c>
      <c r="U41" s="80">
        <v>438</v>
      </c>
    </row>
    <row r="42" spans="1:21" ht="45">
      <c r="A42" s="43">
        <v>25</v>
      </c>
      <c r="B42" s="45" t="s">
        <v>104</v>
      </c>
      <c r="C42" s="20" t="s">
        <v>39</v>
      </c>
      <c r="D42" s="52">
        <v>730</v>
      </c>
      <c r="E42" s="96">
        <v>730</v>
      </c>
      <c r="F42" s="96">
        <v>652</v>
      </c>
      <c r="G42" s="52">
        <v>467</v>
      </c>
      <c r="H42" s="52">
        <v>498</v>
      </c>
      <c r="I42" s="52">
        <v>485</v>
      </c>
      <c r="J42" s="52">
        <v>485</v>
      </c>
      <c r="K42" s="52">
        <v>488</v>
      </c>
      <c r="L42" s="52">
        <v>485</v>
      </c>
      <c r="M42" s="52">
        <v>495</v>
      </c>
      <c r="N42" s="52">
        <v>485</v>
      </c>
      <c r="O42" s="52">
        <v>500</v>
      </c>
      <c r="P42" s="80"/>
      <c r="Q42" s="80">
        <v>823</v>
      </c>
      <c r="R42" s="80">
        <v>823</v>
      </c>
      <c r="S42" s="80"/>
      <c r="T42" s="80">
        <v>836</v>
      </c>
      <c r="U42" s="80">
        <v>836</v>
      </c>
    </row>
    <row r="43" spans="1:21" ht="20.25" customHeight="1">
      <c r="A43" s="120">
        <v>26</v>
      </c>
      <c r="B43" s="122" t="s">
        <v>141</v>
      </c>
      <c r="C43" s="50" t="s">
        <v>52</v>
      </c>
      <c r="D43" s="52">
        <v>159080</v>
      </c>
      <c r="E43" s="52">
        <v>160200</v>
      </c>
      <c r="F43" s="52">
        <v>164010</v>
      </c>
      <c r="G43" s="52">
        <v>162300</v>
      </c>
      <c r="H43" s="52">
        <v>176745</v>
      </c>
      <c r="I43" s="52">
        <v>183107</v>
      </c>
      <c r="J43" s="52">
        <v>191080</v>
      </c>
      <c r="K43" s="52">
        <v>191350</v>
      </c>
      <c r="L43" s="52">
        <v>198460</v>
      </c>
      <c r="M43" s="52">
        <v>199070</v>
      </c>
      <c r="N43" s="52">
        <v>205650</v>
      </c>
      <c r="O43" s="52">
        <v>208028</v>
      </c>
      <c r="P43" s="77"/>
      <c r="Q43" s="77">
        <v>166000</v>
      </c>
      <c r="R43" s="77">
        <v>166000</v>
      </c>
      <c r="S43" s="77"/>
      <c r="T43" s="77">
        <v>166300</v>
      </c>
      <c r="U43" s="77">
        <v>166300</v>
      </c>
    </row>
    <row r="44" spans="1:21" ht="28.5" customHeight="1">
      <c r="A44" s="121"/>
      <c r="B44" s="122"/>
      <c r="C44" s="20" t="s">
        <v>6</v>
      </c>
      <c r="D44" s="52">
        <v>101.91</v>
      </c>
      <c r="E44" s="52">
        <v>101.56</v>
      </c>
      <c r="F44" s="93">
        <f>F43/E43*100</f>
        <v>102.37827715355805</v>
      </c>
      <c r="G44" s="93">
        <v>98.9573806475215</v>
      </c>
      <c r="H44" s="93">
        <v>108.90018484288355</v>
      </c>
      <c r="I44" s="93">
        <v>103.59953605476817</v>
      </c>
      <c r="J44" s="93">
        <v>104.35428465323552</v>
      </c>
      <c r="K44" s="93">
        <v>104.50173942012046</v>
      </c>
      <c r="L44" s="93">
        <v>103.86225664643081</v>
      </c>
      <c r="M44" s="93">
        <v>104.03449176900968</v>
      </c>
      <c r="N44" s="93">
        <v>103.62289630152173</v>
      </c>
      <c r="O44" s="93">
        <v>104.49992464962075</v>
      </c>
      <c r="P44" s="75"/>
      <c r="Q44" s="75">
        <f>Q43/N43*100</f>
        <v>80.71966934111354</v>
      </c>
      <c r="R44" s="75">
        <f>R43/O43*100</f>
        <v>79.79695041052166</v>
      </c>
      <c r="S44" s="75"/>
      <c r="T44" s="75">
        <f>T43/Q43*100</f>
        <v>100.18072289156625</v>
      </c>
      <c r="U44" s="75">
        <f>U43/R43*100</f>
        <v>100.18072289156625</v>
      </c>
    </row>
    <row r="45" spans="1:21" ht="21.75" customHeight="1">
      <c r="A45" s="118" t="s">
        <v>158</v>
      </c>
      <c r="B45" s="119"/>
      <c r="C45" s="20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80"/>
      <c r="Q45" s="80"/>
      <c r="R45" s="80"/>
      <c r="S45" s="80"/>
      <c r="T45" s="80"/>
      <c r="U45" s="80"/>
    </row>
    <row r="46" spans="1:21" ht="21" customHeight="1">
      <c r="A46" s="20">
        <v>27</v>
      </c>
      <c r="B46" s="45" t="s">
        <v>51</v>
      </c>
      <c r="C46" s="20" t="s">
        <v>52</v>
      </c>
      <c r="D46" s="52">
        <v>2365000</v>
      </c>
      <c r="E46" s="52">
        <v>2384000</v>
      </c>
      <c r="F46" s="52">
        <v>2407600</v>
      </c>
      <c r="G46" s="52">
        <v>2330400</v>
      </c>
      <c r="H46" s="52">
        <v>2406542</v>
      </c>
      <c r="I46" s="52">
        <v>2534089</v>
      </c>
      <c r="J46" s="52">
        <v>2489600</v>
      </c>
      <c r="K46" s="52">
        <v>2610265</v>
      </c>
      <c r="L46" s="52">
        <v>2551200</v>
      </c>
      <c r="M46" s="52">
        <v>2620548</v>
      </c>
      <c r="N46" s="52">
        <v>2568302</v>
      </c>
      <c r="O46" s="52">
        <v>2738472</v>
      </c>
      <c r="P46" s="80"/>
      <c r="Q46" s="80">
        <v>2443990</v>
      </c>
      <c r="R46" s="80">
        <v>2444100</v>
      </c>
      <c r="S46" s="80"/>
      <c r="T46" s="80">
        <v>2454550</v>
      </c>
      <c r="U46" s="80">
        <v>2456500</v>
      </c>
    </row>
    <row r="47" spans="1:21" ht="21.75" customHeight="1">
      <c r="A47" s="20">
        <v>28</v>
      </c>
      <c r="B47" s="45" t="s">
        <v>55</v>
      </c>
      <c r="C47" s="20" t="s">
        <v>21</v>
      </c>
      <c r="D47" s="52">
        <v>18215</v>
      </c>
      <c r="E47" s="97">
        <f>E46/E10/12</f>
        <v>18311.97959873414</v>
      </c>
      <c r="F47" s="97">
        <f>F46/F10/12</f>
        <v>18589.20905525186</v>
      </c>
      <c r="G47" s="97">
        <v>18414.56476389152</v>
      </c>
      <c r="H47" s="97">
        <v>19257.265860060175</v>
      </c>
      <c r="I47" s="97">
        <v>20506.3199974105</v>
      </c>
      <c r="J47" s="97">
        <v>20480.421191181307</v>
      </c>
      <c r="K47" s="97">
        <v>21350.813048030363</v>
      </c>
      <c r="L47" s="97">
        <v>21211.214207323155</v>
      </c>
      <c r="M47" s="97">
        <v>21662.434282313265</v>
      </c>
      <c r="N47" s="97">
        <v>21557.732339511145</v>
      </c>
      <c r="O47" s="97">
        <v>22850.305397016124</v>
      </c>
      <c r="P47" s="81" t="e">
        <f aca="true" t="shared" si="8" ref="P47:U47">P46/P10/12</f>
        <v>#DIV/0!</v>
      </c>
      <c r="Q47" s="81">
        <f t="shared" si="8"/>
        <v>19150.52499608212</v>
      </c>
      <c r="R47" s="81">
        <f t="shared" si="8"/>
        <v>19151.386929948287</v>
      </c>
      <c r="S47" s="81" t="e">
        <f t="shared" si="8"/>
        <v>#DIV/0!</v>
      </c>
      <c r="T47" s="81">
        <f t="shared" si="8"/>
        <v>19245.938401706186</v>
      </c>
      <c r="U47" s="81">
        <f t="shared" si="8"/>
        <v>19261.228202233095</v>
      </c>
    </row>
    <row r="48" spans="1:21" ht="18.75" customHeight="1">
      <c r="A48" s="103">
        <v>29</v>
      </c>
      <c r="B48" s="104" t="s">
        <v>84</v>
      </c>
      <c r="C48" s="20" t="s">
        <v>52</v>
      </c>
      <c r="D48" s="52">
        <v>837000</v>
      </c>
      <c r="E48" s="52">
        <v>1027487.4</v>
      </c>
      <c r="F48" s="52">
        <v>1076000</v>
      </c>
      <c r="G48" s="52">
        <v>1083000</v>
      </c>
      <c r="H48" s="52">
        <v>1178000</v>
      </c>
      <c r="I48" s="52">
        <v>1290000</v>
      </c>
      <c r="J48" s="52">
        <v>1368000</v>
      </c>
      <c r="K48" s="52">
        <v>1368000</v>
      </c>
      <c r="L48" s="52">
        <v>1477000</v>
      </c>
      <c r="M48" s="52">
        <v>1477000</v>
      </c>
      <c r="N48" s="52">
        <v>1558000</v>
      </c>
      <c r="O48" s="52">
        <v>1588000</v>
      </c>
      <c r="P48" s="80"/>
      <c r="Q48" s="80">
        <v>1258000</v>
      </c>
      <c r="R48" s="80">
        <v>1286000</v>
      </c>
      <c r="S48" s="80"/>
      <c r="T48" s="80">
        <v>1325500</v>
      </c>
      <c r="U48" s="80">
        <v>1356400</v>
      </c>
    </row>
    <row r="49" spans="1:21" ht="18" customHeight="1">
      <c r="A49" s="103"/>
      <c r="B49" s="104"/>
      <c r="C49" s="20" t="s">
        <v>6</v>
      </c>
      <c r="D49" s="52">
        <v>104.55</v>
      </c>
      <c r="E49" s="93">
        <f>E48/D48*100</f>
        <v>122.75835125448029</v>
      </c>
      <c r="F49" s="93">
        <f>F48/E48*100</f>
        <v>104.72147882300065</v>
      </c>
      <c r="G49" s="93">
        <v>100.65055762081785</v>
      </c>
      <c r="H49" s="93">
        <v>108.77192982456141</v>
      </c>
      <c r="I49" s="93">
        <v>109.50764006791172</v>
      </c>
      <c r="J49" s="93">
        <v>106.04651162790697</v>
      </c>
      <c r="K49" s="93">
        <v>106.04651162790697</v>
      </c>
      <c r="L49" s="93">
        <v>107.96783625730994</v>
      </c>
      <c r="M49" s="93">
        <v>107.96783625730994</v>
      </c>
      <c r="N49" s="93">
        <v>105.4840893703453</v>
      </c>
      <c r="O49" s="93">
        <v>107.5152335815843</v>
      </c>
      <c r="P49" s="86"/>
      <c r="Q49" s="86">
        <f>Q48/N48*100</f>
        <v>80.74454428754814</v>
      </c>
      <c r="R49" s="86">
        <f>R48/O48*100</f>
        <v>80.9823677581864</v>
      </c>
      <c r="S49" s="86"/>
      <c r="T49" s="86">
        <f>T48/Q48*100</f>
        <v>105.3656597774245</v>
      </c>
      <c r="U49" s="86">
        <f>U48/R48*100</f>
        <v>105.47433903576984</v>
      </c>
    </row>
    <row r="50" spans="1:21" ht="36" customHeight="1">
      <c r="A50" s="20">
        <v>30</v>
      </c>
      <c r="B50" s="45" t="s">
        <v>82</v>
      </c>
      <c r="C50" s="20" t="s">
        <v>59</v>
      </c>
      <c r="D50" s="52">
        <v>19</v>
      </c>
      <c r="E50" s="52">
        <v>18.8</v>
      </c>
      <c r="F50" s="52">
        <v>18.7</v>
      </c>
      <c r="G50" s="52">
        <v>18.7</v>
      </c>
      <c r="H50" s="52">
        <v>18.6</v>
      </c>
      <c r="I50" s="52">
        <v>18.7</v>
      </c>
      <c r="J50" s="52">
        <v>18.7</v>
      </c>
      <c r="K50" s="52">
        <v>18.5</v>
      </c>
      <c r="L50" s="52">
        <v>18.6</v>
      </c>
      <c r="M50" s="52">
        <v>18.4</v>
      </c>
      <c r="N50" s="52">
        <v>18.5</v>
      </c>
      <c r="O50" s="52">
        <v>18.2</v>
      </c>
      <c r="P50" s="77"/>
      <c r="Q50" s="77">
        <v>17.9</v>
      </c>
      <c r="R50" s="77">
        <v>17.8</v>
      </c>
      <c r="S50" s="77"/>
      <c r="T50" s="77">
        <v>17.7</v>
      </c>
      <c r="U50" s="77">
        <v>17.5</v>
      </c>
    </row>
    <row r="51" spans="1:21" ht="23.25" customHeight="1">
      <c r="A51" s="103">
        <v>31</v>
      </c>
      <c r="B51" s="104" t="s">
        <v>168</v>
      </c>
      <c r="C51" s="20" t="s">
        <v>13</v>
      </c>
      <c r="D51" s="52">
        <v>23935</v>
      </c>
      <c r="E51" s="52">
        <v>28410</v>
      </c>
      <c r="F51" s="52">
        <v>32100</v>
      </c>
      <c r="G51" s="97">
        <v>29037.96653796654</v>
      </c>
      <c r="H51" s="97">
        <v>32017.829963035445</v>
      </c>
      <c r="I51" s="97">
        <v>35130.71895424837</v>
      </c>
      <c r="J51" s="97">
        <v>37109.375</v>
      </c>
      <c r="K51" s="97">
        <v>37109.375</v>
      </c>
      <c r="L51" s="97">
        <v>39871.50415721844</v>
      </c>
      <c r="M51" s="97">
        <v>39871.50415721844</v>
      </c>
      <c r="N51" s="97">
        <v>41814.2780461621</v>
      </c>
      <c r="O51" s="97">
        <v>42619.43102522813</v>
      </c>
      <c r="P51" s="77"/>
      <c r="Q51" s="77">
        <v>36440</v>
      </c>
      <c r="R51" s="77">
        <v>36440</v>
      </c>
      <c r="S51" s="77"/>
      <c r="T51" s="77">
        <v>37000</v>
      </c>
      <c r="U51" s="77">
        <v>37000</v>
      </c>
    </row>
    <row r="52" spans="1:21" ht="20.25" customHeight="1">
      <c r="A52" s="103"/>
      <c r="B52" s="104"/>
      <c r="C52" s="20" t="s">
        <v>6</v>
      </c>
      <c r="D52" s="52">
        <v>102.35</v>
      </c>
      <c r="E52" s="52">
        <v>118.7</v>
      </c>
      <c r="F52" s="93">
        <f>F51/E51*100</f>
        <v>112.9883843717001</v>
      </c>
      <c r="G52" s="93">
        <v>90.46095494693625</v>
      </c>
      <c r="H52" s="93">
        <v>110.26195626051431</v>
      </c>
      <c r="I52" s="93">
        <v>109.72236093078997</v>
      </c>
      <c r="J52" s="93">
        <v>115.90221774193547</v>
      </c>
      <c r="K52" s="93">
        <v>105.63226744186045</v>
      </c>
      <c r="L52" s="93">
        <v>107.44321120260969</v>
      </c>
      <c r="M52" s="93">
        <v>107.44321120260969</v>
      </c>
      <c r="N52" s="93">
        <v>104.87258740298098</v>
      </c>
      <c r="O52" s="93">
        <v>106.89195686516932</v>
      </c>
      <c r="P52" s="75"/>
      <c r="Q52" s="75">
        <f>Q51/N51*100</f>
        <v>87.14726572528883</v>
      </c>
      <c r="R52" s="75">
        <f>R51/O51*100</f>
        <v>85.50090680100755</v>
      </c>
      <c r="S52" s="75"/>
      <c r="T52" s="75">
        <f>T51/Q51*100</f>
        <v>101.53677277716795</v>
      </c>
      <c r="U52" s="75">
        <f>U51/R51*100</f>
        <v>101.53677277716795</v>
      </c>
    </row>
    <row r="53" spans="1:21" ht="17.25" customHeight="1">
      <c r="A53" s="105" t="s">
        <v>92</v>
      </c>
      <c r="B53" s="106"/>
      <c r="C53" s="2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80"/>
      <c r="Q53" s="80"/>
      <c r="R53" s="80"/>
      <c r="S53" s="80"/>
      <c r="T53" s="80"/>
      <c r="U53" s="80"/>
    </row>
    <row r="54" spans="1:21" ht="18.75" customHeight="1">
      <c r="A54" s="103">
        <v>32</v>
      </c>
      <c r="B54" s="104" t="s">
        <v>142</v>
      </c>
      <c r="C54" s="20" t="s">
        <v>28</v>
      </c>
      <c r="D54" s="52">
        <v>593.4</v>
      </c>
      <c r="E54" s="52">
        <v>751.7</v>
      </c>
      <c r="F54" s="52">
        <v>846.9</v>
      </c>
      <c r="G54" s="52">
        <v>891.6</v>
      </c>
      <c r="H54" s="52">
        <v>1062.1</v>
      </c>
      <c r="I54" s="52">
        <v>1221.4</v>
      </c>
      <c r="J54" s="52">
        <v>1254.4</v>
      </c>
      <c r="K54" s="52">
        <v>1254.4</v>
      </c>
      <c r="L54" s="52">
        <v>1300.8</v>
      </c>
      <c r="M54" s="52">
        <v>1300.8</v>
      </c>
      <c r="N54" s="52">
        <v>1341.1</v>
      </c>
      <c r="O54" s="52">
        <v>1341.1</v>
      </c>
      <c r="P54" s="77"/>
      <c r="Q54" s="77">
        <v>745.8</v>
      </c>
      <c r="R54" s="77">
        <v>753.6</v>
      </c>
      <c r="S54" s="77"/>
      <c r="T54" s="77">
        <v>768.7</v>
      </c>
      <c r="U54" s="77">
        <v>801.6</v>
      </c>
    </row>
    <row r="55" spans="1:21" ht="30.75" customHeight="1">
      <c r="A55" s="103"/>
      <c r="B55" s="104"/>
      <c r="C55" s="52" t="s">
        <v>23</v>
      </c>
      <c r="D55" s="95">
        <v>136.35</v>
      </c>
      <c r="E55" s="95">
        <f>E54*100/D54</f>
        <v>126.67677789012471</v>
      </c>
      <c r="F55" s="95">
        <f>F54/E54*100</f>
        <v>112.66462684581613</v>
      </c>
      <c r="G55" s="95">
        <v>105.2780729720156</v>
      </c>
      <c r="H55" s="95">
        <v>119.12292507851052</v>
      </c>
      <c r="I55" s="95">
        <v>114.99858770360609</v>
      </c>
      <c r="J55" s="95">
        <v>102.7018175863763</v>
      </c>
      <c r="K55" s="95">
        <v>102.7018175863763</v>
      </c>
      <c r="L55" s="95">
        <v>103.69897959183672</v>
      </c>
      <c r="M55" s="95">
        <v>103.69897959183673</v>
      </c>
      <c r="N55" s="95">
        <v>103.09809348093482</v>
      </c>
      <c r="O55" s="95">
        <v>103.09809348093482</v>
      </c>
      <c r="P55" s="79"/>
      <c r="Q55" s="79">
        <f>Q54/N54*100</f>
        <v>55.6110655432108</v>
      </c>
      <c r="R55" s="79">
        <f>R54/O54*100</f>
        <v>56.19267765267318</v>
      </c>
      <c r="S55" s="79"/>
      <c r="T55" s="79">
        <f>T54/Q54*100</f>
        <v>103.07052829176723</v>
      </c>
      <c r="U55" s="79">
        <f>U54/R54*100</f>
        <v>106.36942675159236</v>
      </c>
    </row>
    <row r="56" spans="1:21" ht="18.75" customHeight="1">
      <c r="A56" s="20">
        <v>33</v>
      </c>
      <c r="B56" s="45" t="s">
        <v>11</v>
      </c>
      <c r="C56" s="20" t="s">
        <v>7</v>
      </c>
      <c r="D56" s="52">
        <v>106.1</v>
      </c>
      <c r="E56" s="52">
        <v>103.1</v>
      </c>
      <c r="F56" s="43">
        <v>103.6</v>
      </c>
      <c r="G56" s="43">
        <v>104.9</v>
      </c>
      <c r="H56" s="43">
        <v>108.4</v>
      </c>
      <c r="I56" s="43">
        <v>112.4</v>
      </c>
      <c r="J56" s="43">
        <v>105.5</v>
      </c>
      <c r="K56" s="43">
        <v>105.5</v>
      </c>
      <c r="L56" s="43">
        <v>104.7</v>
      </c>
      <c r="M56" s="43">
        <v>104.7</v>
      </c>
      <c r="N56" s="43">
        <v>104</v>
      </c>
      <c r="O56" s="52">
        <v>104</v>
      </c>
      <c r="P56" s="77"/>
      <c r="Q56" s="77">
        <v>104</v>
      </c>
      <c r="R56" s="77">
        <v>104</v>
      </c>
      <c r="S56" s="77"/>
      <c r="T56" s="77">
        <v>104</v>
      </c>
      <c r="U56" s="77">
        <v>104</v>
      </c>
    </row>
    <row r="57" spans="1:21" ht="18.75" customHeight="1">
      <c r="A57" s="103">
        <v>34</v>
      </c>
      <c r="B57" s="104" t="s">
        <v>167</v>
      </c>
      <c r="C57" s="20" t="s">
        <v>28</v>
      </c>
      <c r="D57" s="52">
        <v>32.1</v>
      </c>
      <c r="E57" s="52">
        <v>44.2</v>
      </c>
      <c r="F57" s="52">
        <v>51.9</v>
      </c>
      <c r="G57" s="52">
        <v>18.6</v>
      </c>
      <c r="H57" s="52">
        <v>20.4</v>
      </c>
      <c r="I57" s="52">
        <v>28.1</v>
      </c>
      <c r="J57" s="52">
        <v>29.1</v>
      </c>
      <c r="K57" s="52">
        <v>29.1</v>
      </c>
      <c r="L57" s="52">
        <v>30.2</v>
      </c>
      <c r="M57" s="52">
        <v>30.2</v>
      </c>
      <c r="N57" s="52">
        <v>31.5</v>
      </c>
      <c r="O57" s="52">
        <v>31.5</v>
      </c>
      <c r="P57" s="77"/>
      <c r="Q57" s="77">
        <v>73.5</v>
      </c>
      <c r="R57" s="77">
        <v>73.5</v>
      </c>
      <c r="S57" s="77"/>
      <c r="T57" s="77">
        <v>76.7</v>
      </c>
      <c r="U57" s="77">
        <v>76.7</v>
      </c>
    </row>
    <row r="58" spans="1:21" ht="30.75" customHeight="1">
      <c r="A58" s="103"/>
      <c r="B58" s="104"/>
      <c r="C58" s="52" t="s">
        <v>41</v>
      </c>
      <c r="D58" s="52">
        <v>330.93</v>
      </c>
      <c r="E58" s="93">
        <f>E57/D57*100</f>
        <v>137.69470404984423</v>
      </c>
      <c r="F58" s="93">
        <f>F57/E57*100</f>
        <v>117.420814479638</v>
      </c>
      <c r="G58" s="93">
        <v>35.83815028901734</v>
      </c>
      <c r="H58" s="93">
        <v>109.6774193548387</v>
      </c>
      <c r="I58" s="93">
        <v>137.74509803921572</v>
      </c>
      <c r="J58" s="95">
        <v>103.55871886120997</v>
      </c>
      <c r="K58" s="95">
        <v>103.55871886120997</v>
      </c>
      <c r="L58" s="95">
        <v>103.78006872852232</v>
      </c>
      <c r="M58" s="95">
        <v>103.78006872852232</v>
      </c>
      <c r="N58" s="95">
        <v>104.30463576158941</v>
      </c>
      <c r="O58" s="95">
        <v>104.30463576158941</v>
      </c>
      <c r="P58" s="75"/>
      <c r="Q58" s="75">
        <f>Q57/N57*100</f>
        <v>233.33333333333334</v>
      </c>
      <c r="R58" s="75">
        <f>R57/O57*100</f>
        <v>233.33333333333334</v>
      </c>
      <c r="S58" s="75"/>
      <c r="T58" s="75">
        <f>T57/Q57*100</f>
        <v>104.35374149659864</v>
      </c>
      <c r="U58" s="75">
        <f>U57/R57*100</f>
        <v>104.35374149659864</v>
      </c>
    </row>
    <row r="59" spans="1:21" ht="17.25" customHeight="1">
      <c r="A59" s="105" t="s">
        <v>93</v>
      </c>
      <c r="B59" s="106"/>
      <c r="C59" s="2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80"/>
      <c r="Q59" s="80"/>
      <c r="R59" s="80"/>
      <c r="S59" s="80"/>
      <c r="T59" s="80"/>
      <c r="U59" s="80"/>
    </row>
    <row r="60" spans="1:21" ht="24" customHeight="1">
      <c r="A60" s="100">
        <v>35</v>
      </c>
      <c r="B60" s="104" t="s">
        <v>156</v>
      </c>
      <c r="C60" s="20" t="s">
        <v>28</v>
      </c>
      <c r="D60" s="52">
        <v>4488</v>
      </c>
      <c r="E60" s="52">
        <v>5531.2</v>
      </c>
      <c r="F60" s="52">
        <v>6317.7</v>
      </c>
      <c r="G60" s="52">
        <v>6318.6</v>
      </c>
      <c r="H60" s="52">
        <v>9826.518</v>
      </c>
      <c r="I60" s="52">
        <v>10903</v>
      </c>
      <c r="J60" s="52">
        <v>11450</v>
      </c>
      <c r="K60" s="52">
        <v>12090</v>
      </c>
      <c r="L60" s="52">
        <v>12260</v>
      </c>
      <c r="M60" s="52">
        <v>13455</v>
      </c>
      <c r="N60" s="52">
        <v>13230</v>
      </c>
      <c r="O60" s="52">
        <v>15100</v>
      </c>
      <c r="P60" s="80"/>
      <c r="Q60" s="80">
        <v>6876.5</v>
      </c>
      <c r="R60" s="80">
        <v>6976.5</v>
      </c>
      <c r="S60" s="80"/>
      <c r="T60" s="80">
        <v>7068.9</v>
      </c>
      <c r="U60" s="80">
        <v>7128.9</v>
      </c>
    </row>
    <row r="61" spans="1:21" ht="34.5" customHeight="1">
      <c r="A61" s="101"/>
      <c r="B61" s="104"/>
      <c r="C61" s="20" t="s">
        <v>6</v>
      </c>
      <c r="D61" s="52">
        <v>107.68</v>
      </c>
      <c r="E61" s="93">
        <f>E60/D60*100</f>
        <v>123.24420677361854</v>
      </c>
      <c r="F61" s="93">
        <f>F60/E60*100</f>
        <v>114.2193375759329</v>
      </c>
      <c r="G61" s="95">
        <v>100.01424569067858</v>
      </c>
      <c r="H61" s="95">
        <v>155.5173297882442</v>
      </c>
      <c r="I61" s="95">
        <v>110.95486722763852</v>
      </c>
      <c r="J61" s="95">
        <v>105.01696780702558</v>
      </c>
      <c r="K61" s="95">
        <v>110.88691185912134</v>
      </c>
      <c r="L61" s="95">
        <v>107.07423580786026</v>
      </c>
      <c r="M61" s="95">
        <v>111.29032258064515</v>
      </c>
      <c r="N61" s="95">
        <v>107.91190864600327</v>
      </c>
      <c r="O61" s="95">
        <v>112.22593831289483</v>
      </c>
      <c r="P61" s="86"/>
      <c r="Q61" s="86">
        <f>Q60/N60*100</f>
        <v>51.97656840513984</v>
      </c>
      <c r="R61" s="86">
        <f>R60/O60*100</f>
        <v>46.20198675496689</v>
      </c>
      <c r="S61" s="86"/>
      <c r="T61" s="86">
        <f>T60/Q60*100</f>
        <v>102.79793499600088</v>
      </c>
      <c r="U61" s="86">
        <f>U60/R60*100</f>
        <v>102.18447645667598</v>
      </c>
    </row>
    <row r="62" spans="1:21" ht="20.25" customHeight="1">
      <c r="A62" s="101"/>
      <c r="B62" s="26" t="s">
        <v>53</v>
      </c>
      <c r="C62" s="20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80"/>
      <c r="Q62" s="80"/>
      <c r="R62" s="80"/>
      <c r="S62" s="80"/>
      <c r="T62" s="80"/>
      <c r="U62" s="80"/>
    </row>
    <row r="63" spans="1:21" ht="20.25" customHeight="1">
      <c r="A63" s="101"/>
      <c r="B63" s="104" t="s">
        <v>26</v>
      </c>
      <c r="C63" s="20" t="s">
        <v>28</v>
      </c>
      <c r="D63" s="52" t="s">
        <v>183</v>
      </c>
      <c r="E63" s="52" t="s">
        <v>183</v>
      </c>
      <c r="F63" s="52" t="s">
        <v>183</v>
      </c>
      <c r="G63" s="52" t="s">
        <v>183</v>
      </c>
      <c r="H63" s="52" t="s">
        <v>183</v>
      </c>
      <c r="I63" s="52" t="s">
        <v>183</v>
      </c>
      <c r="J63" s="52" t="s">
        <v>183</v>
      </c>
      <c r="K63" s="52" t="s">
        <v>183</v>
      </c>
      <c r="L63" s="52" t="s">
        <v>183</v>
      </c>
      <c r="M63" s="52" t="s">
        <v>183</v>
      </c>
      <c r="N63" s="52" t="s">
        <v>183</v>
      </c>
      <c r="O63" s="52" t="s">
        <v>183</v>
      </c>
      <c r="P63" s="80" t="s">
        <v>183</v>
      </c>
      <c r="Q63" s="80" t="s">
        <v>183</v>
      </c>
      <c r="R63" s="80" t="s">
        <v>183</v>
      </c>
      <c r="S63" s="80" t="s">
        <v>183</v>
      </c>
      <c r="T63" s="80" t="s">
        <v>183</v>
      </c>
      <c r="U63" s="80" t="s">
        <v>183</v>
      </c>
    </row>
    <row r="64" spans="1:21" ht="20.25" customHeight="1">
      <c r="A64" s="101"/>
      <c r="B64" s="104"/>
      <c r="C64" s="20" t="s">
        <v>6</v>
      </c>
      <c r="D64" s="52" t="s">
        <v>183</v>
      </c>
      <c r="E64" s="52" t="s">
        <v>183</v>
      </c>
      <c r="F64" s="52" t="s">
        <v>183</v>
      </c>
      <c r="G64" s="52" t="s">
        <v>183</v>
      </c>
      <c r="H64" s="52" t="s">
        <v>183</v>
      </c>
      <c r="I64" s="52" t="s">
        <v>183</v>
      </c>
      <c r="J64" s="52" t="s">
        <v>183</v>
      </c>
      <c r="K64" s="52" t="s">
        <v>183</v>
      </c>
      <c r="L64" s="52" t="s">
        <v>183</v>
      </c>
      <c r="M64" s="52" t="s">
        <v>183</v>
      </c>
      <c r="N64" s="52" t="s">
        <v>183</v>
      </c>
      <c r="O64" s="52" t="s">
        <v>183</v>
      </c>
      <c r="P64" s="80" t="s">
        <v>183</v>
      </c>
      <c r="Q64" s="80" t="s">
        <v>183</v>
      </c>
      <c r="R64" s="80" t="s">
        <v>183</v>
      </c>
      <c r="S64" s="80" t="s">
        <v>183</v>
      </c>
      <c r="T64" s="80" t="s">
        <v>183</v>
      </c>
      <c r="U64" s="80" t="s">
        <v>183</v>
      </c>
    </row>
    <row r="65" spans="1:21" ht="20.25" customHeight="1">
      <c r="A65" s="101"/>
      <c r="B65" s="112" t="s">
        <v>27</v>
      </c>
      <c r="C65" s="20" t="s">
        <v>28</v>
      </c>
      <c r="D65" s="52">
        <v>4375</v>
      </c>
      <c r="E65" s="52">
        <v>5401</v>
      </c>
      <c r="F65" s="52">
        <v>6150</v>
      </c>
      <c r="G65" s="97">
        <v>6260.8</v>
      </c>
      <c r="H65" s="97">
        <v>9797</v>
      </c>
      <c r="I65" s="97">
        <v>10796</v>
      </c>
      <c r="J65" s="97">
        <v>11360</v>
      </c>
      <c r="K65" s="97">
        <v>11962</v>
      </c>
      <c r="L65" s="97">
        <v>12150</v>
      </c>
      <c r="M65" s="97">
        <v>13301</v>
      </c>
      <c r="N65" s="97">
        <v>13100</v>
      </c>
      <c r="O65" s="97">
        <v>14898</v>
      </c>
      <c r="P65" s="80"/>
      <c r="Q65" s="80">
        <v>6800</v>
      </c>
      <c r="R65" s="80">
        <v>6800</v>
      </c>
      <c r="S65" s="80"/>
      <c r="T65" s="80">
        <v>6950</v>
      </c>
      <c r="U65" s="80">
        <v>6950</v>
      </c>
    </row>
    <row r="66" spans="1:21" ht="20.25" customHeight="1">
      <c r="A66" s="101"/>
      <c r="B66" s="146"/>
      <c r="C66" s="20" t="s">
        <v>6</v>
      </c>
      <c r="D66" s="52">
        <v>107.89</v>
      </c>
      <c r="E66" s="93">
        <f>E65/D65*100</f>
        <v>123.45142857142856</v>
      </c>
      <c r="F66" s="93">
        <f>F65/E65*100</f>
        <v>113.86780225884094</v>
      </c>
      <c r="G66" s="95">
        <v>101.80162601626017</v>
      </c>
      <c r="H66" s="95">
        <v>156.48159979555328</v>
      </c>
      <c r="I66" s="95">
        <v>110.19699908135144</v>
      </c>
      <c r="J66" s="95">
        <v>105.22415709522046</v>
      </c>
      <c r="K66" s="95">
        <v>110.80029640607631</v>
      </c>
      <c r="L66" s="95">
        <v>106.95422535211267</v>
      </c>
      <c r="M66" s="95">
        <v>111.19378030429694</v>
      </c>
      <c r="N66" s="95">
        <v>107.81893004115226</v>
      </c>
      <c r="O66" s="95">
        <v>112.00661604390648</v>
      </c>
      <c r="P66" s="86"/>
      <c r="Q66" s="86">
        <f>Q65/N65*100</f>
        <v>51.908396946564885</v>
      </c>
      <c r="R66" s="86">
        <f>R65/O65*100</f>
        <v>45.643710565176534</v>
      </c>
      <c r="S66" s="86"/>
      <c r="T66" s="86">
        <f>T65/Q65*100</f>
        <v>102.20588235294117</v>
      </c>
      <c r="U66" s="86">
        <f>U65/R65*100</f>
        <v>102.20588235294117</v>
      </c>
    </row>
    <row r="67" spans="1:21" ht="18.75" customHeight="1">
      <c r="A67" s="101"/>
      <c r="B67" s="112" t="s">
        <v>96</v>
      </c>
      <c r="C67" s="20" t="s">
        <v>28</v>
      </c>
      <c r="D67" s="52">
        <v>49.01</v>
      </c>
      <c r="E67" s="52">
        <v>50.04</v>
      </c>
      <c r="F67" s="52">
        <v>51.2</v>
      </c>
      <c r="G67" s="52">
        <v>52.5</v>
      </c>
      <c r="H67" s="95">
        <v>53.4</v>
      </c>
      <c r="I67" s="95">
        <v>54.6</v>
      </c>
      <c r="J67" s="52">
        <v>55.1</v>
      </c>
      <c r="K67" s="52">
        <v>55.1</v>
      </c>
      <c r="L67" s="52">
        <v>55.7</v>
      </c>
      <c r="M67" s="52">
        <v>55.7</v>
      </c>
      <c r="N67" s="52">
        <v>57.1</v>
      </c>
      <c r="O67" s="52">
        <v>57.1</v>
      </c>
      <c r="P67" s="80"/>
      <c r="Q67" s="80">
        <v>55.4</v>
      </c>
      <c r="R67" s="80">
        <v>55.4</v>
      </c>
      <c r="S67" s="80"/>
      <c r="T67" s="80">
        <v>56.7</v>
      </c>
      <c r="U67" s="80">
        <v>56.7</v>
      </c>
    </row>
    <row r="68" spans="1:21" ht="20.25" customHeight="1">
      <c r="A68" s="101"/>
      <c r="B68" s="146"/>
      <c r="C68" s="20" t="s">
        <v>6</v>
      </c>
      <c r="D68" s="52">
        <v>100.62</v>
      </c>
      <c r="E68" s="52">
        <v>102.1</v>
      </c>
      <c r="F68" s="93">
        <f>F67/E67*100</f>
        <v>102.31814548361311</v>
      </c>
      <c r="G68" s="95">
        <v>102.5390625</v>
      </c>
      <c r="H68" s="95">
        <v>101.71428571428571</v>
      </c>
      <c r="I68" s="95">
        <v>102.24719101123596</v>
      </c>
      <c r="J68" s="95">
        <v>100.91575091575092</v>
      </c>
      <c r="K68" s="95">
        <v>100.91575091575092</v>
      </c>
      <c r="L68" s="95">
        <v>101.08892921960073</v>
      </c>
      <c r="M68" s="95">
        <v>101.08892921960073</v>
      </c>
      <c r="N68" s="95">
        <v>102.51346499102334</v>
      </c>
      <c r="O68" s="95">
        <v>102.51346499102334</v>
      </c>
      <c r="P68" s="86"/>
      <c r="Q68" s="86">
        <f>Q67/N67*100</f>
        <v>97.02276707530648</v>
      </c>
      <c r="R68" s="86">
        <f>R67/O67*100</f>
        <v>97.02276707530648</v>
      </c>
      <c r="S68" s="86"/>
      <c r="T68" s="86">
        <f>T67/Q67*100</f>
        <v>102.34657039711192</v>
      </c>
      <c r="U68" s="86">
        <f>U67/R67*100</f>
        <v>102.34657039711192</v>
      </c>
    </row>
    <row r="69" spans="1:21" ht="20.25" customHeight="1">
      <c r="A69" s="147"/>
      <c r="B69" s="112" t="s">
        <v>97</v>
      </c>
      <c r="C69" s="20" t="s">
        <v>28</v>
      </c>
      <c r="D69" s="52">
        <v>45.1</v>
      </c>
      <c r="E69" s="52">
        <v>46.4</v>
      </c>
      <c r="F69" s="52">
        <v>47</v>
      </c>
      <c r="G69" s="52">
        <v>47.4</v>
      </c>
      <c r="H69" s="52">
        <v>47.9</v>
      </c>
      <c r="I69" s="52">
        <v>48.4</v>
      </c>
      <c r="J69" s="52">
        <v>49.1</v>
      </c>
      <c r="K69" s="52">
        <v>49.1</v>
      </c>
      <c r="L69" s="52">
        <v>49.6</v>
      </c>
      <c r="M69" s="52">
        <v>49.6</v>
      </c>
      <c r="N69" s="52">
        <v>50.2</v>
      </c>
      <c r="O69" s="52">
        <v>50.2</v>
      </c>
      <c r="P69" s="80"/>
      <c r="Q69" s="80">
        <v>49.5</v>
      </c>
      <c r="R69" s="80">
        <v>49.5</v>
      </c>
      <c r="S69" s="80"/>
      <c r="T69" s="80">
        <v>50.2</v>
      </c>
      <c r="U69" s="80">
        <v>50.2</v>
      </c>
    </row>
    <row r="70" spans="1:21" ht="20.25" customHeight="1">
      <c r="A70" s="148"/>
      <c r="B70" s="146"/>
      <c r="C70" s="20" t="s">
        <v>6</v>
      </c>
      <c r="D70" s="52">
        <v>101.58</v>
      </c>
      <c r="E70" s="52">
        <v>102.88</v>
      </c>
      <c r="F70" s="93">
        <f>F69/E69*100</f>
        <v>101.29310344827587</v>
      </c>
      <c r="G70" s="95">
        <v>100.85106382978724</v>
      </c>
      <c r="H70" s="95">
        <v>101.05485232067511</v>
      </c>
      <c r="I70" s="95">
        <v>101.0438413361169</v>
      </c>
      <c r="J70" s="95">
        <v>101.44628099173553</v>
      </c>
      <c r="K70" s="95">
        <v>101.44628099173553</v>
      </c>
      <c r="L70" s="95">
        <v>101.01832993890021</v>
      </c>
      <c r="M70" s="95">
        <v>101.01832993890021</v>
      </c>
      <c r="N70" s="95">
        <v>101.20967741935485</v>
      </c>
      <c r="O70" s="95">
        <v>101.20967741935485</v>
      </c>
      <c r="P70" s="86"/>
      <c r="Q70" s="86">
        <f>Q69/N69*100</f>
        <v>98.60557768924302</v>
      </c>
      <c r="R70" s="86">
        <f>R69/O69*100</f>
        <v>98.60557768924302</v>
      </c>
      <c r="S70" s="86"/>
      <c r="T70" s="86">
        <f>T69/Q69*100</f>
        <v>101.41414141414143</v>
      </c>
      <c r="U70" s="86">
        <f>U69/R69*100</f>
        <v>101.41414141414143</v>
      </c>
    </row>
    <row r="71" spans="1:21" ht="56.25" customHeight="1">
      <c r="A71" s="23">
        <v>36</v>
      </c>
      <c r="B71" s="19" t="s">
        <v>88</v>
      </c>
      <c r="C71" s="20" t="s">
        <v>80</v>
      </c>
      <c r="D71" s="52">
        <v>108.2</v>
      </c>
      <c r="E71" s="52">
        <v>111.8</v>
      </c>
      <c r="F71" s="52">
        <v>108.7</v>
      </c>
      <c r="G71" s="52">
        <v>99.8</v>
      </c>
      <c r="H71" s="52">
        <v>152</v>
      </c>
      <c r="I71" s="52">
        <v>110.1</v>
      </c>
      <c r="J71" s="52">
        <v>104.3</v>
      </c>
      <c r="K71" s="52">
        <v>109.1</v>
      </c>
      <c r="L71" s="52">
        <v>106</v>
      </c>
      <c r="M71" s="52">
        <v>110</v>
      </c>
      <c r="N71" s="52">
        <v>106</v>
      </c>
      <c r="O71" s="52">
        <v>111</v>
      </c>
      <c r="P71" s="80"/>
      <c r="Q71" s="80">
        <v>103.8</v>
      </c>
      <c r="R71" s="80">
        <v>103.8</v>
      </c>
      <c r="S71" s="80"/>
      <c r="T71" s="80">
        <v>102.7</v>
      </c>
      <c r="U71" s="80">
        <v>102.7</v>
      </c>
    </row>
    <row r="72" spans="1:21" ht="16.5" customHeight="1">
      <c r="A72" s="103">
        <v>37</v>
      </c>
      <c r="B72" s="112" t="s">
        <v>8</v>
      </c>
      <c r="C72" s="20" t="s">
        <v>9</v>
      </c>
      <c r="D72" s="52">
        <v>320</v>
      </c>
      <c r="E72" s="52">
        <v>558</v>
      </c>
      <c r="F72" s="52">
        <v>4382</v>
      </c>
      <c r="G72" s="52">
        <v>1700</v>
      </c>
      <c r="H72" s="52">
        <v>7700</v>
      </c>
      <c r="I72" s="52">
        <v>1540</v>
      </c>
      <c r="J72" s="52">
        <v>1600</v>
      </c>
      <c r="K72" s="52">
        <v>1600</v>
      </c>
      <c r="L72" s="52">
        <v>1680</v>
      </c>
      <c r="M72" s="52">
        <v>1680</v>
      </c>
      <c r="N72" s="52">
        <v>1770</v>
      </c>
      <c r="O72" s="52">
        <v>1770</v>
      </c>
      <c r="P72" s="80"/>
      <c r="Q72" s="80">
        <v>750</v>
      </c>
      <c r="R72" s="80">
        <v>750</v>
      </c>
      <c r="S72" s="80"/>
      <c r="T72" s="80">
        <v>900</v>
      </c>
      <c r="U72" s="80">
        <v>900</v>
      </c>
    </row>
    <row r="73" spans="1:21" ht="16.5" customHeight="1">
      <c r="A73" s="103"/>
      <c r="B73" s="146"/>
      <c r="C73" s="20" t="s">
        <v>6</v>
      </c>
      <c r="D73" s="52">
        <v>376.47</v>
      </c>
      <c r="E73" s="93">
        <f>E72/D72*100</f>
        <v>174.375</v>
      </c>
      <c r="F73" s="95">
        <f>F72/E72*100</f>
        <v>785.3046594982079</v>
      </c>
      <c r="G73" s="95">
        <v>38.79507074395253</v>
      </c>
      <c r="H73" s="95">
        <v>452.94117647058823</v>
      </c>
      <c r="I73" s="95">
        <v>20</v>
      </c>
      <c r="J73" s="95">
        <v>103.89610389610388</v>
      </c>
      <c r="K73" s="95">
        <v>103.89610389610388</v>
      </c>
      <c r="L73" s="95">
        <v>105</v>
      </c>
      <c r="M73" s="95">
        <v>105</v>
      </c>
      <c r="N73" s="95">
        <v>105.35714285714286</v>
      </c>
      <c r="O73" s="95">
        <v>105.35714285714286</v>
      </c>
      <c r="P73" s="87"/>
      <c r="Q73" s="87">
        <f>Q72/N72*100</f>
        <v>42.3728813559322</v>
      </c>
      <c r="R73" s="87">
        <f>R72/O72*100</f>
        <v>42.3728813559322</v>
      </c>
      <c r="S73" s="80"/>
      <c r="T73" s="80">
        <f>T72/Q72*100</f>
        <v>120</v>
      </c>
      <c r="U73" s="80">
        <f>U72/R72*100</f>
        <v>120</v>
      </c>
    </row>
    <row r="74" spans="1:31" ht="18" customHeight="1">
      <c r="A74" s="105" t="s">
        <v>159</v>
      </c>
      <c r="B74" s="10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80"/>
      <c r="Q74" s="80"/>
      <c r="R74" s="80"/>
      <c r="S74" s="80"/>
      <c r="T74" s="80"/>
      <c r="U74" s="80"/>
      <c r="W74" s="71"/>
      <c r="X74" s="72"/>
      <c r="Y74" s="72"/>
      <c r="Z74" s="72"/>
      <c r="AA74" s="72"/>
      <c r="AB74" s="72"/>
      <c r="AC74" s="72"/>
      <c r="AD74" s="72"/>
      <c r="AE74" s="73"/>
    </row>
    <row r="75" spans="1:21" ht="34.5" customHeight="1">
      <c r="A75" s="44">
        <v>38</v>
      </c>
      <c r="B75" s="53" t="s">
        <v>79</v>
      </c>
      <c r="C75" s="20" t="s">
        <v>52</v>
      </c>
      <c r="D75" s="52">
        <v>549271</v>
      </c>
      <c r="E75" s="52">
        <v>1405430</v>
      </c>
      <c r="F75" s="52">
        <v>1080622</v>
      </c>
      <c r="G75" s="52">
        <v>1274101</v>
      </c>
      <c r="H75" s="52">
        <v>722964</v>
      </c>
      <c r="I75" s="52">
        <v>1411648</v>
      </c>
      <c r="J75" s="52">
        <v>249718</v>
      </c>
      <c r="K75" s="52">
        <v>249718</v>
      </c>
      <c r="L75" s="52">
        <v>543592</v>
      </c>
      <c r="M75" s="52">
        <v>543592</v>
      </c>
      <c r="N75" s="52">
        <v>1840691</v>
      </c>
      <c r="O75" s="52">
        <v>1840691</v>
      </c>
      <c r="P75" s="80"/>
      <c r="Q75" s="80">
        <v>132750</v>
      </c>
      <c r="R75" s="80">
        <v>133400</v>
      </c>
      <c r="S75" s="80"/>
      <c r="T75" s="80">
        <v>134210</v>
      </c>
      <c r="U75" s="80">
        <v>135670</v>
      </c>
    </row>
    <row r="76" spans="1:21" ht="34.5" customHeight="1">
      <c r="A76" s="20">
        <v>39</v>
      </c>
      <c r="B76" s="45" t="s">
        <v>81</v>
      </c>
      <c r="C76" s="20" t="s">
        <v>80</v>
      </c>
      <c r="D76" s="52">
        <v>110.9</v>
      </c>
      <c r="E76" s="52">
        <v>103.1</v>
      </c>
      <c r="F76" s="52">
        <v>57.6</v>
      </c>
      <c r="G76" s="95">
        <v>96.1</v>
      </c>
      <c r="H76" s="95">
        <v>52.63735459155042</v>
      </c>
      <c r="I76" s="95">
        <v>180.79482263037738</v>
      </c>
      <c r="J76" s="95">
        <v>16.84744827794653</v>
      </c>
      <c r="K76" s="95">
        <v>16.84744827794653</v>
      </c>
      <c r="L76" s="95">
        <v>207.7121619140589</v>
      </c>
      <c r="M76" s="95">
        <v>207.7121619140589</v>
      </c>
      <c r="N76" s="95">
        <v>323.1071358637973</v>
      </c>
      <c r="O76" s="95">
        <v>323.1071358637973</v>
      </c>
      <c r="P76" s="80"/>
      <c r="Q76" s="80">
        <v>100.2</v>
      </c>
      <c r="R76" s="80">
        <v>100.3</v>
      </c>
      <c r="S76" s="80"/>
      <c r="T76" s="80">
        <v>100.4</v>
      </c>
      <c r="U76" s="80">
        <v>100.4</v>
      </c>
    </row>
    <row r="77" spans="1:21" ht="34.5" customHeight="1">
      <c r="A77" s="23">
        <v>40</v>
      </c>
      <c r="B77" s="19" t="s">
        <v>154</v>
      </c>
      <c r="C77" s="20" t="s">
        <v>43</v>
      </c>
      <c r="D77" s="52">
        <v>182.95</v>
      </c>
      <c r="E77" s="93" t="s">
        <v>184</v>
      </c>
      <c r="F77" s="93">
        <f>F75/E75*100</f>
        <v>76.88906597980689</v>
      </c>
      <c r="G77" s="93">
        <v>117.90441060796468</v>
      </c>
      <c r="H77" s="93">
        <v>56.743068249691355</v>
      </c>
      <c r="I77" s="93">
        <v>195.25840844080759</v>
      </c>
      <c r="J77" s="93">
        <v>17.689820691843856</v>
      </c>
      <c r="K77" s="93">
        <v>17.689820691843856</v>
      </c>
      <c r="L77" s="93">
        <v>217.6823456859337</v>
      </c>
      <c r="M77" s="93">
        <v>217.6823456859337</v>
      </c>
      <c r="N77" s="93">
        <v>338.61627838525953</v>
      </c>
      <c r="O77" s="93">
        <v>338.61627838525953</v>
      </c>
      <c r="P77" s="86"/>
      <c r="Q77" s="86">
        <f>Q75/N75*100</f>
        <v>7.2119655064320956</v>
      </c>
      <c r="R77" s="86">
        <f>R75/O75*100</f>
        <v>7.247278331887319</v>
      </c>
      <c r="S77" s="86"/>
      <c r="T77" s="86">
        <f>T75/Q75*100</f>
        <v>101.09981167608287</v>
      </c>
      <c r="U77" s="86">
        <f>U75/R75*100</f>
        <v>101.70164917541229</v>
      </c>
    </row>
    <row r="78" spans="1:21" ht="30.75" customHeight="1">
      <c r="A78" s="100">
        <v>41</v>
      </c>
      <c r="B78" s="47" t="s">
        <v>105</v>
      </c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80"/>
      <c r="Q78" s="80"/>
      <c r="R78" s="80"/>
      <c r="S78" s="80"/>
      <c r="T78" s="80"/>
      <c r="U78" s="80"/>
    </row>
    <row r="79" spans="1:21" ht="19.5" customHeight="1">
      <c r="A79" s="101"/>
      <c r="B79" s="45" t="s">
        <v>175</v>
      </c>
      <c r="C79" s="20" t="s">
        <v>38</v>
      </c>
      <c r="D79" s="52">
        <v>568765</v>
      </c>
      <c r="E79" s="52">
        <v>818581</v>
      </c>
      <c r="F79" s="52">
        <v>1015925</v>
      </c>
      <c r="G79" s="52">
        <v>664609</v>
      </c>
      <c r="H79" s="52">
        <v>693073</v>
      </c>
      <c r="I79" s="52">
        <v>789211</v>
      </c>
      <c r="J79" s="52">
        <v>215800</v>
      </c>
      <c r="K79" s="52">
        <v>215800</v>
      </c>
      <c r="L79" s="52">
        <v>516100</v>
      </c>
      <c r="M79" s="52">
        <v>516100</v>
      </c>
      <c r="N79" s="52">
        <v>1816200</v>
      </c>
      <c r="O79" s="52">
        <v>1816200</v>
      </c>
      <c r="P79" s="80"/>
      <c r="Q79" s="80">
        <v>81236</v>
      </c>
      <c r="R79" s="80">
        <v>81579</v>
      </c>
      <c r="S79" s="80"/>
      <c r="T79" s="80">
        <v>82465</v>
      </c>
      <c r="U79" s="80">
        <v>83217</v>
      </c>
    </row>
    <row r="80" spans="1:21" ht="20.25" customHeight="1">
      <c r="A80" s="101"/>
      <c r="B80" s="45" t="s">
        <v>152</v>
      </c>
      <c r="C80" s="20" t="s">
        <v>38</v>
      </c>
      <c r="D80" s="52">
        <v>81868</v>
      </c>
      <c r="E80" s="52">
        <v>612669</v>
      </c>
      <c r="F80" s="52">
        <v>138739</v>
      </c>
      <c r="G80" s="52">
        <v>609492</v>
      </c>
      <c r="H80" s="52">
        <v>29891</v>
      </c>
      <c r="I80" s="52">
        <v>622437</v>
      </c>
      <c r="J80" s="52">
        <v>33918</v>
      </c>
      <c r="K80" s="52">
        <v>33918</v>
      </c>
      <c r="L80" s="52">
        <v>27492</v>
      </c>
      <c r="M80" s="52">
        <v>27492</v>
      </c>
      <c r="N80" s="52">
        <v>24491</v>
      </c>
      <c r="O80" s="52">
        <v>24491</v>
      </c>
      <c r="P80" s="80"/>
      <c r="Q80" s="80">
        <v>17892</v>
      </c>
      <c r="R80" s="80">
        <v>17921</v>
      </c>
      <c r="S80" s="80"/>
      <c r="T80" s="80">
        <v>18010</v>
      </c>
      <c r="U80" s="80">
        <v>18100</v>
      </c>
    </row>
    <row r="81" spans="1:21" ht="20.25" customHeight="1">
      <c r="A81" s="101"/>
      <c r="B81" s="45" t="s">
        <v>151</v>
      </c>
      <c r="C81" s="20" t="s">
        <v>38</v>
      </c>
      <c r="D81" s="52">
        <v>68416</v>
      </c>
      <c r="E81" s="52">
        <v>325846</v>
      </c>
      <c r="F81" s="52">
        <v>3</v>
      </c>
      <c r="G81" s="52">
        <v>568236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80"/>
      <c r="Q81" s="80">
        <v>0</v>
      </c>
      <c r="R81" s="80">
        <v>0</v>
      </c>
      <c r="S81" s="80"/>
      <c r="T81" s="80">
        <v>0</v>
      </c>
      <c r="U81" s="80">
        <v>0</v>
      </c>
    </row>
    <row r="82" spans="1:21" ht="20.25" customHeight="1">
      <c r="A82" s="101"/>
      <c r="B82" s="55" t="s">
        <v>144</v>
      </c>
      <c r="C82" s="20" t="s">
        <v>38</v>
      </c>
      <c r="D82" s="52">
        <v>68416</v>
      </c>
      <c r="E82" s="52">
        <v>325846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80"/>
      <c r="Q82" s="80">
        <v>0</v>
      </c>
      <c r="R82" s="80">
        <v>0</v>
      </c>
      <c r="S82" s="80"/>
      <c r="T82" s="80">
        <v>0</v>
      </c>
      <c r="U82" s="80">
        <v>0</v>
      </c>
    </row>
    <row r="83" spans="1:21" ht="20.25" customHeight="1">
      <c r="A83" s="101"/>
      <c r="B83" s="45" t="s">
        <v>145</v>
      </c>
      <c r="C83" s="20" t="s">
        <v>38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80"/>
      <c r="Q83" s="80">
        <v>0</v>
      </c>
      <c r="R83" s="80">
        <v>0</v>
      </c>
      <c r="S83" s="80"/>
      <c r="T83" s="80">
        <v>0</v>
      </c>
      <c r="U83" s="80">
        <v>0</v>
      </c>
    </row>
    <row r="84" spans="1:21" ht="20.25" customHeight="1">
      <c r="A84" s="101"/>
      <c r="B84" s="45" t="s">
        <v>150</v>
      </c>
      <c r="C84" s="20" t="s">
        <v>38</v>
      </c>
      <c r="D84" s="52">
        <f>D85+D86+D87</f>
        <v>9503</v>
      </c>
      <c r="E84" s="52">
        <v>239595</v>
      </c>
      <c r="F84" s="52">
        <v>129821</v>
      </c>
      <c r="G84" s="52">
        <v>37053</v>
      </c>
      <c r="H84" s="52">
        <v>24954</v>
      </c>
      <c r="I84" s="52">
        <v>618585</v>
      </c>
      <c r="J84" s="52">
        <v>29488</v>
      </c>
      <c r="K84" s="52">
        <v>29488</v>
      </c>
      <c r="L84" s="52">
        <v>26330</v>
      </c>
      <c r="M84" s="52">
        <v>26330</v>
      </c>
      <c r="N84" s="52">
        <v>23010</v>
      </c>
      <c r="O84" s="52">
        <v>23010</v>
      </c>
      <c r="P84" s="80">
        <f aca="true" t="shared" si="9" ref="P84:U84">P85+P86+P87</f>
        <v>0</v>
      </c>
      <c r="Q84" s="80">
        <f t="shared" si="9"/>
        <v>12970</v>
      </c>
      <c r="R84" s="80">
        <f t="shared" si="9"/>
        <v>12980</v>
      </c>
      <c r="S84" s="80">
        <f t="shared" si="9"/>
        <v>0</v>
      </c>
      <c r="T84" s="80">
        <f t="shared" si="9"/>
        <v>14303</v>
      </c>
      <c r="U84" s="80">
        <f t="shared" si="9"/>
        <v>14403</v>
      </c>
    </row>
    <row r="85" spans="1:21" ht="20.25" customHeight="1">
      <c r="A85" s="101"/>
      <c r="B85" s="45" t="s">
        <v>146</v>
      </c>
      <c r="C85" s="20" t="s">
        <v>38</v>
      </c>
      <c r="D85" s="52">
        <v>2787</v>
      </c>
      <c r="E85" s="52">
        <v>88509</v>
      </c>
      <c r="F85" s="52">
        <v>65844</v>
      </c>
      <c r="G85" s="52">
        <v>14622</v>
      </c>
      <c r="H85" s="52">
        <v>13112</v>
      </c>
      <c r="I85" s="52">
        <v>13450</v>
      </c>
      <c r="J85" s="52">
        <v>9801</v>
      </c>
      <c r="K85" s="52">
        <v>9801</v>
      </c>
      <c r="L85" s="52">
        <v>3200</v>
      </c>
      <c r="M85" s="52">
        <v>3200</v>
      </c>
      <c r="N85" s="52">
        <v>3200</v>
      </c>
      <c r="O85" s="52">
        <v>3200</v>
      </c>
      <c r="P85" s="80"/>
      <c r="Q85" s="80">
        <v>1380</v>
      </c>
      <c r="R85" s="80">
        <v>1380</v>
      </c>
      <c r="S85" s="80"/>
      <c r="T85" s="80">
        <v>1560</v>
      </c>
      <c r="U85" s="80">
        <v>1560</v>
      </c>
    </row>
    <row r="86" spans="1:21" ht="20.25" customHeight="1">
      <c r="A86" s="101"/>
      <c r="B86" s="45" t="s">
        <v>147</v>
      </c>
      <c r="C86" s="20" t="s">
        <v>38</v>
      </c>
      <c r="D86" s="52">
        <v>6424</v>
      </c>
      <c r="E86" s="52">
        <v>142095</v>
      </c>
      <c r="F86" s="52">
        <v>44462</v>
      </c>
      <c r="G86" s="52">
        <v>10113</v>
      </c>
      <c r="H86" s="52">
        <v>6885</v>
      </c>
      <c r="I86" s="52">
        <v>594110</v>
      </c>
      <c r="J86" s="52">
        <v>15299</v>
      </c>
      <c r="K86" s="52">
        <v>15299</v>
      </c>
      <c r="L86" s="52">
        <v>18650</v>
      </c>
      <c r="M86" s="52">
        <v>18650</v>
      </c>
      <c r="N86" s="52">
        <v>15300</v>
      </c>
      <c r="O86" s="52">
        <v>15300</v>
      </c>
      <c r="P86" s="80"/>
      <c r="Q86" s="80">
        <v>10280</v>
      </c>
      <c r="R86" s="80">
        <v>10290</v>
      </c>
      <c r="S86" s="80"/>
      <c r="T86" s="80">
        <v>11356</v>
      </c>
      <c r="U86" s="80">
        <v>11356</v>
      </c>
    </row>
    <row r="87" spans="1:21" ht="20.25" customHeight="1">
      <c r="A87" s="101"/>
      <c r="B87" s="45" t="s">
        <v>148</v>
      </c>
      <c r="C87" s="20" t="s">
        <v>38</v>
      </c>
      <c r="D87" s="52">
        <v>292</v>
      </c>
      <c r="E87" s="52">
        <v>8991</v>
      </c>
      <c r="F87" s="52">
        <v>19515</v>
      </c>
      <c r="G87" s="52">
        <v>12318</v>
      </c>
      <c r="H87" s="52">
        <v>4975</v>
      </c>
      <c r="I87" s="52">
        <v>11025</v>
      </c>
      <c r="J87" s="52">
        <v>4388</v>
      </c>
      <c r="K87" s="52">
        <v>4388</v>
      </c>
      <c r="L87" s="52">
        <v>4480</v>
      </c>
      <c r="M87" s="52">
        <v>4480</v>
      </c>
      <c r="N87" s="52">
        <v>4510</v>
      </c>
      <c r="O87" s="52">
        <v>4510</v>
      </c>
      <c r="P87" s="80"/>
      <c r="Q87" s="80">
        <v>1310</v>
      </c>
      <c r="R87" s="80">
        <v>1310</v>
      </c>
      <c r="S87" s="80"/>
      <c r="T87" s="80">
        <v>1387</v>
      </c>
      <c r="U87" s="80">
        <v>1487</v>
      </c>
    </row>
    <row r="88" spans="1:21" ht="20.25" customHeight="1">
      <c r="A88" s="101"/>
      <c r="B88" s="45" t="s">
        <v>176</v>
      </c>
      <c r="C88" s="20" t="s">
        <v>38</v>
      </c>
      <c r="D88" s="52">
        <v>0</v>
      </c>
      <c r="E88" s="52">
        <v>775</v>
      </c>
      <c r="F88" s="52">
        <v>271</v>
      </c>
      <c r="G88" s="52">
        <v>86</v>
      </c>
      <c r="H88" s="52">
        <v>589</v>
      </c>
      <c r="I88" s="52">
        <v>652</v>
      </c>
      <c r="J88" s="52">
        <v>3600</v>
      </c>
      <c r="K88" s="52">
        <v>3600</v>
      </c>
      <c r="L88" s="52">
        <v>150</v>
      </c>
      <c r="M88" s="52">
        <v>150</v>
      </c>
      <c r="N88" s="52">
        <v>170</v>
      </c>
      <c r="O88" s="52">
        <v>170</v>
      </c>
      <c r="P88" s="80"/>
      <c r="Q88" s="80">
        <v>0</v>
      </c>
      <c r="R88" s="80">
        <v>0</v>
      </c>
      <c r="S88" s="80"/>
      <c r="T88" s="80">
        <v>0</v>
      </c>
      <c r="U88" s="80">
        <v>0</v>
      </c>
    </row>
    <row r="89" spans="1:21" ht="20.25" customHeight="1">
      <c r="A89" s="102"/>
      <c r="B89" s="45" t="s">
        <v>149</v>
      </c>
      <c r="C89" s="20" t="s">
        <v>38</v>
      </c>
      <c r="D89" s="52">
        <v>3949</v>
      </c>
      <c r="E89" s="52">
        <v>46450</v>
      </c>
      <c r="F89" s="52">
        <v>8644</v>
      </c>
      <c r="G89" s="52">
        <v>4117</v>
      </c>
      <c r="H89" s="52">
        <v>4348</v>
      </c>
      <c r="I89" s="52">
        <v>3200</v>
      </c>
      <c r="J89" s="52">
        <v>830</v>
      </c>
      <c r="K89" s="52">
        <v>830</v>
      </c>
      <c r="L89" s="52">
        <v>1012</v>
      </c>
      <c r="M89" s="52">
        <v>1012</v>
      </c>
      <c r="N89" s="52">
        <v>1311</v>
      </c>
      <c r="O89" s="52">
        <v>1311</v>
      </c>
      <c r="P89" s="80"/>
      <c r="Q89" s="80">
        <v>1200</v>
      </c>
      <c r="R89" s="80">
        <v>1200</v>
      </c>
      <c r="S89" s="80"/>
      <c r="T89" s="80">
        <v>1450</v>
      </c>
      <c r="U89" s="80">
        <v>1450</v>
      </c>
    </row>
    <row r="90" spans="1:21" ht="33" customHeight="1">
      <c r="A90" s="118" t="s">
        <v>160</v>
      </c>
      <c r="B90" s="119"/>
      <c r="C90" s="20" t="s">
        <v>52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80"/>
      <c r="Q90" s="80"/>
      <c r="R90" s="80"/>
      <c r="S90" s="80"/>
      <c r="T90" s="80"/>
      <c r="U90" s="80"/>
    </row>
    <row r="91" spans="1:21" ht="30">
      <c r="A91" s="56">
        <v>42</v>
      </c>
      <c r="B91" s="45" t="s">
        <v>137</v>
      </c>
      <c r="C91" s="20" t="s">
        <v>52</v>
      </c>
      <c r="D91" s="52">
        <v>46511.24</v>
      </c>
      <c r="E91" s="93">
        <v>49693.153</v>
      </c>
      <c r="F91" s="93">
        <f>F92+F104</f>
        <v>72991.739</v>
      </c>
      <c r="G91" s="93">
        <v>70833.87</v>
      </c>
      <c r="H91" s="93">
        <v>68499.93</v>
      </c>
      <c r="I91" s="98">
        <v>394110.85</v>
      </c>
      <c r="J91" s="98">
        <v>371471.8</v>
      </c>
      <c r="K91" s="98">
        <v>371561.8</v>
      </c>
      <c r="L91" s="98">
        <v>73275.8</v>
      </c>
      <c r="M91" s="98">
        <v>73361.8</v>
      </c>
      <c r="N91" s="98">
        <v>75094.8</v>
      </c>
      <c r="O91" s="98">
        <v>75181.8</v>
      </c>
      <c r="P91" s="75">
        <f aca="true" t="shared" si="10" ref="P91:U91">P92+P104</f>
        <v>0.2</v>
      </c>
      <c r="Q91" s="75">
        <f t="shared" si="10"/>
        <v>44850.2</v>
      </c>
      <c r="R91" s="75">
        <f t="shared" si="10"/>
        <v>44850.2</v>
      </c>
      <c r="S91" s="75">
        <f t="shared" si="10"/>
        <v>0.2</v>
      </c>
      <c r="T91" s="75">
        <f t="shared" si="10"/>
        <v>46495.2</v>
      </c>
      <c r="U91" s="75">
        <f t="shared" si="10"/>
        <v>46495.2</v>
      </c>
    </row>
    <row r="92" spans="1:21" ht="15">
      <c r="A92" s="56">
        <v>43</v>
      </c>
      <c r="B92" s="45" t="s">
        <v>107</v>
      </c>
      <c r="C92" s="20" t="s">
        <v>52</v>
      </c>
      <c r="D92" s="52">
        <v>27535.66</v>
      </c>
      <c r="E92" s="93">
        <v>34084.807</v>
      </c>
      <c r="F92" s="93">
        <f>F93+F103</f>
        <v>39224.214</v>
      </c>
      <c r="G92" s="93">
        <v>37967.799999999996</v>
      </c>
      <c r="H92" s="93">
        <v>38740.1</v>
      </c>
      <c r="I92" s="98">
        <v>69919.19</v>
      </c>
      <c r="J92" s="98">
        <v>42010</v>
      </c>
      <c r="K92" s="98">
        <v>42100</v>
      </c>
      <c r="L92" s="98">
        <v>43814</v>
      </c>
      <c r="M92" s="98">
        <v>43900</v>
      </c>
      <c r="N92" s="98">
        <v>45633</v>
      </c>
      <c r="O92" s="98">
        <v>45720</v>
      </c>
      <c r="P92" s="80"/>
      <c r="Q92" s="77">
        <v>44850</v>
      </c>
      <c r="R92" s="77">
        <v>44850</v>
      </c>
      <c r="S92" s="80"/>
      <c r="T92" s="77">
        <v>46495</v>
      </c>
      <c r="U92" s="77">
        <v>46495</v>
      </c>
    </row>
    <row r="93" spans="1:21" ht="45">
      <c r="A93" s="100">
        <v>44</v>
      </c>
      <c r="B93" s="45" t="s">
        <v>138</v>
      </c>
      <c r="C93" s="20" t="s">
        <v>52</v>
      </c>
      <c r="D93" s="52">
        <v>26460.94</v>
      </c>
      <c r="E93" s="93">
        <v>33041.166</v>
      </c>
      <c r="F93" s="93">
        <v>37390.49</v>
      </c>
      <c r="G93" s="93">
        <v>36080.56</v>
      </c>
      <c r="H93" s="93">
        <v>37755.1</v>
      </c>
      <c r="I93" s="98">
        <v>68867.52</v>
      </c>
      <c r="J93" s="98">
        <v>41255</v>
      </c>
      <c r="K93" s="98">
        <v>41300</v>
      </c>
      <c r="L93" s="98">
        <v>43259</v>
      </c>
      <c r="M93" s="98">
        <v>43300</v>
      </c>
      <c r="N93" s="98">
        <v>45128</v>
      </c>
      <c r="O93" s="98">
        <v>45170</v>
      </c>
      <c r="P93" s="80"/>
      <c r="Q93" s="77">
        <v>43950</v>
      </c>
      <c r="R93" s="77">
        <v>43950</v>
      </c>
      <c r="S93" s="80"/>
      <c r="T93" s="77">
        <v>45585</v>
      </c>
      <c r="U93" s="77">
        <v>45585</v>
      </c>
    </row>
    <row r="94" spans="1:21" ht="15">
      <c r="A94" s="101"/>
      <c r="B94" s="35" t="s">
        <v>109</v>
      </c>
      <c r="C94" s="20" t="s">
        <v>52</v>
      </c>
      <c r="D94" s="52">
        <v>12900.38</v>
      </c>
      <c r="E94" s="93">
        <v>14123.204</v>
      </c>
      <c r="F94" s="93">
        <v>16463.47</v>
      </c>
      <c r="G94" s="93">
        <v>17708.39</v>
      </c>
      <c r="H94" s="93">
        <v>18534</v>
      </c>
      <c r="I94" s="98">
        <v>50166</v>
      </c>
      <c r="J94" s="98">
        <v>22500</v>
      </c>
      <c r="K94" s="98">
        <v>22545</v>
      </c>
      <c r="L94" s="98">
        <v>24410</v>
      </c>
      <c r="M94" s="98">
        <v>24451</v>
      </c>
      <c r="N94" s="98">
        <v>26240</v>
      </c>
      <c r="O94" s="98">
        <v>26282</v>
      </c>
      <c r="P94" s="80"/>
      <c r="Q94" s="77">
        <v>22075</v>
      </c>
      <c r="R94" s="77">
        <v>22075</v>
      </c>
      <c r="S94" s="80"/>
      <c r="T94" s="77">
        <v>23400</v>
      </c>
      <c r="U94" s="77">
        <v>23400</v>
      </c>
    </row>
    <row r="95" spans="1:21" ht="15">
      <c r="A95" s="101"/>
      <c r="B95" s="35" t="s">
        <v>111</v>
      </c>
      <c r="C95" s="20" t="s">
        <v>52</v>
      </c>
      <c r="D95" s="52">
        <v>1887.77</v>
      </c>
      <c r="E95" s="93">
        <v>2026.044</v>
      </c>
      <c r="F95" s="93">
        <v>2323.194</v>
      </c>
      <c r="G95" s="93">
        <v>2181.65</v>
      </c>
      <c r="H95" s="93">
        <v>2486.1</v>
      </c>
      <c r="I95" s="98">
        <v>2600.1</v>
      </c>
      <c r="J95" s="98">
        <v>2580</v>
      </c>
      <c r="K95" s="98">
        <v>2580</v>
      </c>
      <c r="L95" s="98">
        <v>2566</v>
      </c>
      <c r="M95" s="98">
        <v>2566</v>
      </c>
      <c r="N95" s="98">
        <v>2486</v>
      </c>
      <c r="O95" s="98">
        <v>2486</v>
      </c>
      <c r="P95" s="80"/>
      <c r="Q95" s="77">
        <v>2700</v>
      </c>
      <c r="R95" s="77">
        <v>2700</v>
      </c>
      <c r="S95" s="80"/>
      <c r="T95" s="77">
        <v>2900</v>
      </c>
      <c r="U95" s="77">
        <v>2900</v>
      </c>
    </row>
    <row r="96" spans="1:21" ht="15">
      <c r="A96" s="101"/>
      <c r="B96" s="35" t="s">
        <v>113</v>
      </c>
      <c r="C96" s="20" t="s">
        <v>52</v>
      </c>
      <c r="D96" s="52">
        <v>2696.66</v>
      </c>
      <c r="E96" s="93">
        <v>6490.993</v>
      </c>
      <c r="F96" s="93">
        <v>7886.182</v>
      </c>
      <c r="G96" s="93">
        <v>6406.39</v>
      </c>
      <c r="H96" s="93">
        <v>7200</v>
      </c>
      <c r="I96" s="98">
        <v>6500</v>
      </c>
      <c r="J96" s="98">
        <v>6510</v>
      </c>
      <c r="K96" s="98">
        <v>6510</v>
      </c>
      <c r="L96" s="98">
        <v>6551</v>
      </c>
      <c r="M96" s="98">
        <v>6551</v>
      </c>
      <c r="N96" s="98">
        <v>6682</v>
      </c>
      <c r="O96" s="98">
        <v>6682</v>
      </c>
      <c r="P96" s="80"/>
      <c r="Q96" s="77">
        <v>8090</v>
      </c>
      <c r="R96" s="77">
        <v>8090</v>
      </c>
      <c r="S96" s="80"/>
      <c r="T96" s="77">
        <v>8200</v>
      </c>
      <c r="U96" s="77">
        <v>8200</v>
      </c>
    </row>
    <row r="97" spans="1:21" ht="15">
      <c r="A97" s="101"/>
      <c r="B97" s="35" t="s">
        <v>117</v>
      </c>
      <c r="C97" s="20" t="s">
        <v>52</v>
      </c>
      <c r="D97" s="52">
        <v>8975.61</v>
      </c>
      <c r="E97" s="93">
        <v>10393.27</v>
      </c>
      <c r="F97" s="93">
        <v>10716.61</v>
      </c>
      <c r="G97" s="93">
        <v>9783.25</v>
      </c>
      <c r="H97" s="93">
        <v>9530</v>
      </c>
      <c r="I97" s="98">
        <v>9600</v>
      </c>
      <c r="J97" s="98">
        <v>9665</v>
      </c>
      <c r="K97" s="98">
        <v>9665</v>
      </c>
      <c r="L97" s="98">
        <v>9732</v>
      </c>
      <c r="M97" s="98">
        <v>9732</v>
      </c>
      <c r="N97" s="98">
        <v>9720</v>
      </c>
      <c r="O97" s="98">
        <v>9720</v>
      </c>
      <c r="P97" s="80"/>
      <c r="Q97" s="77">
        <v>11084</v>
      </c>
      <c r="R97" s="77">
        <v>11084</v>
      </c>
      <c r="S97" s="80"/>
      <c r="T97" s="77">
        <v>11084</v>
      </c>
      <c r="U97" s="77">
        <v>11084</v>
      </c>
    </row>
    <row r="98" spans="1:21" ht="15">
      <c r="A98" s="101"/>
      <c r="B98" s="35" t="s">
        <v>162</v>
      </c>
      <c r="C98" s="20" t="s">
        <v>52</v>
      </c>
      <c r="D98" s="52">
        <v>0.57</v>
      </c>
      <c r="E98" s="93">
        <v>7.079</v>
      </c>
      <c r="F98" s="93">
        <v>0.711</v>
      </c>
      <c r="G98" s="93">
        <v>0.88</v>
      </c>
      <c r="H98" s="93">
        <v>5</v>
      </c>
      <c r="I98" s="98">
        <v>1.42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80"/>
      <c r="Q98" s="77">
        <v>1</v>
      </c>
      <c r="R98" s="77">
        <v>1</v>
      </c>
      <c r="S98" s="80"/>
      <c r="T98" s="77">
        <v>1</v>
      </c>
      <c r="U98" s="77">
        <v>1</v>
      </c>
    </row>
    <row r="99" spans="1:21" ht="15">
      <c r="A99" s="101"/>
      <c r="B99" s="35" t="s">
        <v>163</v>
      </c>
      <c r="C99" s="20" t="s">
        <v>52</v>
      </c>
      <c r="D99" s="52">
        <v>0</v>
      </c>
      <c r="E99" s="97">
        <v>0</v>
      </c>
      <c r="F99" s="97">
        <v>0</v>
      </c>
      <c r="G99" s="97">
        <v>0</v>
      </c>
      <c r="H99" s="97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80">
        <v>0</v>
      </c>
      <c r="Q99" s="77">
        <v>0</v>
      </c>
      <c r="R99" s="77">
        <v>0</v>
      </c>
      <c r="S99" s="80">
        <v>0</v>
      </c>
      <c r="T99" s="77">
        <v>0</v>
      </c>
      <c r="U99" s="77">
        <v>0</v>
      </c>
    </row>
    <row r="100" spans="1:21" ht="30">
      <c r="A100" s="101"/>
      <c r="B100" s="35" t="s">
        <v>165</v>
      </c>
      <c r="C100" s="20" t="s">
        <v>52</v>
      </c>
      <c r="D100" s="52">
        <v>0</v>
      </c>
      <c r="E100" s="97">
        <v>0</v>
      </c>
      <c r="F100" s="97">
        <v>0</v>
      </c>
      <c r="G100" s="97">
        <v>0</v>
      </c>
      <c r="H100" s="97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80">
        <v>0</v>
      </c>
      <c r="Q100" s="77">
        <v>0</v>
      </c>
      <c r="R100" s="77">
        <v>0</v>
      </c>
      <c r="S100" s="80">
        <v>0</v>
      </c>
      <c r="T100" s="77">
        <v>0</v>
      </c>
      <c r="U100" s="77">
        <v>0</v>
      </c>
    </row>
    <row r="101" spans="1:21" ht="15">
      <c r="A101" s="101"/>
      <c r="B101" s="35" t="s">
        <v>164</v>
      </c>
      <c r="C101" s="20" t="s">
        <v>52</v>
      </c>
      <c r="D101" s="52">
        <v>0</v>
      </c>
      <c r="E101" s="97">
        <v>0</v>
      </c>
      <c r="F101" s="97">
        <v>0</v>
      </c>
      <c r="G101" s="97">
        <v>0</v>
      </c>
      <c r="H101" s="97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80">
        <v>0</v>
      </c>
      <c r="Q101" s="77">
        <v>0</v>
      </c>
      <c r="R101" s="77">
        <v>0</v>
      </c>
      <c r="S101" s="80">
        <v>0</v>
      </c>
      <c r="T101" s="77">
        <v>0</v>
      </c>
      <c r="U101" s="77">
        <v>0</v>
      </c>
    </row>
    <row r="102" spans="1:21" ht="15">
      <c r="A102" s="102"/>
      <c r="B102" s="35" t="s">
        <v>161</v>
      </c>
      <c r="C102" s="20" t="s">
        <v>52</v>
      </c>
      <c r="D102" s="52">
        <v>0</v>
      </c>
      <c r="E102" s="97">
        <v>0</v>
      </c>
      <c r="F102" s="97">
        <v>0</v>
      </c>
      <c r="G102" s="97">
        <v>0</v>
      </c>
      <c r="H102" s="97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80">
        <v>0</v>
      </c>
      <c r="Q102" s="77">
        <v>0</v>
      </c>
      <c r="R102" s="77">
        <v>0</v>
      </c>
      <c r="S102" s="80">
        <v>0</v>
      </c>
      <c r="T102" s="77">
        <v>0</v>
      </c>
      <c r="U102" s="77">
        <v>0</v>
      </c>
    </row>
    <row r="103" spans="1:21" ht="15">
      <c r="A103" s="56">
        <v>45</v>
      </c>
      <c r="B103" s="45" t="s">
        <v>118</v>
      </c>
      <c r="C103" s="20" t="s">
        <v>52</v>
      </c>
      <c r="D103" s="52">
        <v>1074.72</v>
      </c>
      <c r="E103" s="93">
        <f>E92-E93</f>
        <v>1043.6410000000033</v>
      </c>
      <c r="F103" s="93">
        <v>1833.724</v>
      </c>
      <c r="G103" s="93">
        <v>1887.24</v>
      </c>
      <c r="H103" s="93">
        <v>985</v>
      </c>
      <c r="I103" s="98">
        <v>1051.67</v>
      </c>
      <c r="J103" s="98">
        <v>755</v>
      </c>
      <c r="K103" s="98">
        <v>800</v>
      </c>
      <c r="L103" s="98">
        <v>555</v>
      </c>
      <c r="M103" s="98">
        <v>600</v>
      </c>
      <c r="N103" s="98">
        <v>505</v>
      </c>
      <c r="O103" s="98">
        <v>550</v>
      </c>
      <c r="P103" s="80">
        <f aca="true" t="shared" si="11" ref="P103:U103">P92-P93</f>
        <v>0</v>
      </c>
      <c r="Q103" s="77">
        <f t="shared" si="11"/>
        <v>900</v>
      </c>
      <c r="R103" s="77">
        <f t="shared" si="11"/>
        <v>900</v>
      </c>
      <c r="S103" s="80">
        <f t="shared" si="11"/>
        <v>0</v>
      </c>
      <c r="T103" s="77">
        <f t="shared" si="11"/>
        <v>910</v>
      </c>
      <c r="U103" s="77">
        <f t="shared" si="11"/>
        <v>910</v>
      </c>
    </row>
    <row r="104" spans="1:21" ht="15">
      <c r="A104" s="44">
        <v>46</v>
      </c>
      <c r="B104" s="45" t="s">
        <v>166</v>
      </c>
      <c r="C104" s="20" t="s">
        <v>52</v>
      </c>
      <c r="D104" s="52">
        <v>18975.58</v>
      </c>
      <c r="E104" s="93">
        <v>15608.346</v>
      </c>
      <c r="F104" s="93">
        <v>33767.525</v>
      </c>
      <c r="G104" s="93">
        <v>32866.07</v>
      </c>
      <c r="H104" s="93">
        <v>29759.83</v>
      </c>
      <c r="I104" s="98">
        <v>324191.66</v>
      </c>
      <c r="J104" s="98">
        <v>329461.8</v>
      </c>
      <c r="K104" s="98">
        <v>329461.8</v>
      </c>
      <c r="L104" s="98">
        <v>29461.8</v>
      </c>
      <c r="M104" s="98">
        <v>29461.8</v>
      </c>
      <c r="N104" s="98">
        <v>29461.8</v>
      </c>
      <c r="O104" s="98">
        <v>29461.8</v>
      </c>
      <c r="P104" s="80">
        <v>0.2</v>
      </c>
      <c r="Q104" s="77">
        <v>0.2</v>
      </c>
      <c r="R104" s="77">
        <v>0.2</v>
      </c>
      <c r="S104" s="80">
        <v>0.2</v>
      </c>
      <c r="T104" s="77">
        <v>0.2</v>
      </c>
      <c r="U104" s="77">
        <v>0.2</v>
      </c>
    </row>
    <row r="105" spans="1:21" ht="56.25" customHeight="1">
      <c r="A105" s="100">
        <v>47</v>
      </c>
      <c r="B105" s="45" t="s">
        <v>139</v>
      </c>
      <c r="C105" s="20" t="s">
        <v>52</v>
      </c>
      <c r="D105" s="52">
        <v>43899.27</v>
      </c>
      <c r="E105" s="93">
        <v>53531.041</v>
      </c>
      <c r="F105" s="93">
        <v>70676.886</v>
      </c>
      <c r="G105" s="93">
        <v>66003.83</v>
      </c>
      <c r="H105" s="93">
        <v>71906.58</v>
      </c>
      <c r="I105" s="98">
        <v>383067.18</v>
      </c>
      <c r="J105" s="98">
        <v>371471.8</v>
      </c>
      <c r="K105" s="98">
        <v>371561.8</v>
      </c>
      <c r="L105" s="98">
        <v>73275.8</v>
      </c>
      <c r="M105" s="98">
        <v>73361.8</v>
      </c>
      <c r="N105" s="98">
        <v>75094.8</v>
      </c>
      <c r="O105" s="98">
        <v>75181.8</v>
      </c>
      <c r="P105" s="80"/>
      <c r="Q105" s="77"/>
      <c r="R105" s="77"/>
      <c r="S105" s="80"/>
      <c r="T105" s="77"/>
      <c r="U105" s="77"/>
    </row>
    <row r="106" spans="1:21" ht="19.5" customHeight="1">
      <c r="A106" s="101"/>
      <c r="B106" s="35" t="s">
        <v>124</v>
      </c>
      <c r="C106" s="20" t="s">
        <v>52</v>
      </c>
      <c r="D106" s="52">
        <v>40.7</v>
      </c>
      <c r="E106" s="52">
        <v>0.7</v>
      </c>
      <c r="F106" s="93">
        <v>280.7</v>
      </c>
      <c r="G106" s="93">
        <v>0.7</v>
      </c>
      <c r="H106" s="93">
        <v>0.7</v>
      </c>
      <c r="I106" s="98">
        <v>11.7</v>
      </c>
      <c r="J106" s="98">
        <v>11.7</v>
      </c>
      <c r="K106" s="98">
        <v>11.7</v>
      </c>
      <c r="L106" s="98">
        <v>11.7</v>
      </c>
      <c r="M106" s="98">
        <v>11.7</v>
      </c>
      <c r="N106" s="98">
        <v>11.7</v>
      </c>
      <c r="O106" s="98">
        <v>11.7</v>
      </c>
      <c r="P106" s="80">
        <v>100.2</v>
      </c>
      <c r="Q106" s="77">
        <v>0.7</v>
      </c>
      <c r="R106" s="77">
        <v>0.7</v>
      </c>
      <c r="S106" s="80">
        <v>100.2</v>
      </c>
      <c r="T106" s="77">
        <v>0.7</v>
      </c>
      <c r="U106" s="77">
        <v>0.7</v>
      </c>
    </row>
    <row r="107" spans="1:21" ht="15">
      <c r="A107" s="101"/>
      <c r="B107" s="35" t="s">
        <v>125</v>
      </c>
      <c r="C107" s="20" t="s">
        <v>52</v>
      </c>
      <c r="D107" s="52">
        <v>0</v>
      </c>
      <c r="E107" s="52">
        <v>0</v>
      </c>
      <c r="F107" s="97">
        <v>0</v>
      </c>
      <c r="G107" s="97">
        <v>0</v>
      </c>
      <c r="H107" s="97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80">
        <v>0</v>
      </c>
      <c r="Q107" s="77">
        <v>0</v>
      </c>
      <c r="R107" s="77">
        <v>0</v>
      </c>
      <c r="S107" s="80">
        <v>0</v>
      </c>
      <c r="T107" s="77">
        <v>0</v>
      </c>
      <c r="U107" s="77">
        <v>0</v>
      </c>
    </row>
    <row r="108" spans="1:21" ht="30">
      <c r="A108" s="101"/>
      <c r="B108" s="35" t="s">
        <v>126</v>
      </c>
      <c r="C108" s="20" t="s">
        <v>52</v>
      </c>
      <c r="D108" s="52">
        <v>0</v>
      </c>
      <c r="E108" s="52">
        <v>0</v>
      </c>
      <c r="F108" s="97">
        <v>0</v>
      </c>
      <c r="G108" s="97">
        <v>0</v>
      </c>
      <c r="H108" s="97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80">
        <v>0</v>
      </c>
      <c r="Q108" s="77">
        <v>0</v>
      </c>
      <c r="R108" s="77">
        <v>0</v>
      </c>
      <c r="S108" s="80">
        <v>0</v>
      </c>
      <c r="T108" s="77">
        <v>0</v>
      </c>
      <c r="U108" s="77">
        <v>0</v>
      </c>
    </row>
    <row r="109" spans="1:21" ht="15">
      <c r="A109" s="101"/>
      <c r="B109" s="35" t="s">
        <v>127</v>
      </c>
      <c r="C109" s="20" t="s">
        <v>52</v>
      </c>
      <c r="D109" s="52">
        <v>10491.28</v>
      </c>
      <c r="E109" s="93">
        <v>24002.305</v>
      </c>
      <c r="F109" s="93">
        <v>28553.666</v>
      </c>
      <c r="G109" s="93">
        <v>34267.58</v>
      </c>
      <c r="H109" s="93">
        <v>39542.13</v>
      </c>
      <c r="I109" s="98">
        <v>352600</v>
      </c>
      <c r="J109" s="98">
        <v>340883.7</v>
      </c>
      <c r="K109" s="98">
        <v>340883.7</v>
      </c>
      <c r="L109" s="98">
        <v>41687.7</v>
      </c>
      <c r="M109" s="98">
        <v>41687.7</v>
      </c>
      <c r="N109" s="98">
        <v>43506.7</v>
      </c>
      <c r="O109" s="98">
        <v>43506.7</v>
      </c>
      <c r="P109" s="80"/>
      <c r="Q109" s="77">
        <v>13784</v>
      </c>
      <c r="R109" s="77">
        <v>13784</v>
      </c>
      <c r="S109" s="80"/>
      <c r="T109" s="77">
        <v>13984</v>
      </c>
      <c r="U109" s="77">
        <v>13984</v>
      </c>
    </row>
    <row r="110" spans="1:21" ht="15">
      <c r="A110" s="101"/>
      <c r="B110" s="35" t="s">
        <v>128</v>
      </c>
      <c r="C110" s="20" t="s">
        <v>52</v>
      </c>
      <c r="D110" s="52">
        <v>25401.55</v>
      </c>
      <c r="E110" s="93">
        <v>23080.804</v>
      </c>
      <c r="F110" s="93">
        <v>34642.863</v>
      </c>
      <c r="G110" s="93">
        <v>19824.23</v>
      </c>
      <c r="H110" s="93">
        <v>25000</v>
      </c>
      <c r="I110" s="98">
        <v>23170</v>
      </c>
      <c r="J110" s="98">
        <v>23000</v>
      </c>
      <c r="K110" s="98">
        <v>23090</v>
      </c>
      <c r="L110" s="98">
        <v>24000</v>
      </c>
      <c r="M110" s="98">
        <v>24086</v>
      </c>
      <c r="N110" s="98">
        <v>24000</v>
      </c>
      <c r="O110" s="98">
        <v>24087</v>
      </c>
      <c r="P110" s="80"/>
      <c r="Q110" s="77">
        <v>23768.5</v>
      </c>
      <c r="R110" s="77">
        <v>23768.5</v>
      </c>
      <c r="S110" s="80"/>
      <c r="T110" s="77">
        <v>25213.5</v>
      </c>
      <c r="U110" s="77">
        <v>25213.5</v>
      </c>
    </row>
    <row r="111" spans="1:21" ht="15">
      <c r="A111" s="101"/>
      <c r="B111" s="35" t="s">
        <v>129</v>
      </c>
      <c r="C111" s="20" t="s">
        <v>52</v>
      </c>
      <c r="D111" s="52">
        <v>0</v>
      </c>
      <c r="E111" s="97">
        <v>0</v>
      </c>
      <c r="F111" s="97">
        <v>0</v>
      </c>
      <c r="G111" s="97">
        <v>0</v>
      </c>
      <c r="H111" s="97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80">
        <v>0</v>
      </c>
      <c r="Q111" s="77">
        <v>0</v>
      </c>
      <c r="R111" s="77">
        <v>0</v>
      </c>
      <c r="S111" s="80">
        <v>0</v>
      </c>
      <c r="T111" s="77">
        <v>0</v>
      </c>
      <c r="U111" s="77">
        <v>0</v>
      </c>
    </row>
    <row r="112" spans="1:21" ht="15">
      <c r="A112" s="101"/>
      <c r="B112" s="35" t="s">
        <v>130</v>
      </c>
      <c r="C112" s="20" t="s">
        <v>52</v>
      </c>
      <c r="D112" s="52">
        <v>0</v>
      </c>
      <c r="E112" s="97">
        <v>0</v>
      </c>
      <c r="F112" s="97">
        <v>0</v>
      </c>
      <c r="G112" s="97">
        <v>0</v>
      </c>
      <c r="H112" s="97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80">
        <v>0</v>
      </c>
      <c r="Q112" s="77">
        <v>0</v>
      </c>
      <c r="R112" s="77">
        <v>0</v>
      </c>
      <c r="S112" s="80">
        <v>0</v>
      </c>
      <c r="T112" s="77">
        <v>0</v>
      </c>
      <c r="U112" s="77">
        <v>0</v>
      </c>
    </row>
    <row r="113" spans="1:21" ht="15">
      <c r="A113" s="101"/>
      <c r="B113" s="35" t="s">
        <v>131</v>
      </c>
      <c r="C113" s="20" t="s">
        <v>52</v>
      </c>
      <c r="D113" s="52">
        <v>4978.16</v>
      </c>
      <c r="E113" s="93">
        <v>6351.736</v>
      </c>
      <c r="F113" s="93">
        <v>7104.161</v>
      </c>
      <c r="G113" s="93">
        <v>11814.29</v>
      </c>
      <c r="H113" s="93">
        <v>7300</v>
      </c>
      <c r="I113" s="98">
        <v>7245.5</v>
      </c>
      <c r="J113" s="98">
        <v>7534.8</v>
      </c>
      <c r="K113" s="98">
        <v>7534.8</v>
      </c>
      <c r="L113" s="98">
        <v>7534.8</v>
      </c>
      <c r="M113" s="98">
        <v>7534.8</v>
      </c>
      <c r="N113" s="98">
        <v>7534.8</v>
      </c>
      <c r="O113" s="98">
        <v>7534.8</v>
      </c>
      <c r="P113" s="80"/>
      <c r="Q113" s="77">
        <v>7200</v>
      </c>
      <c r="R113" s="77">
        <v>7200</v>
      </c>
      <c r="S113" s="80"/>
      <c r="T113" s="77">
        <v>7200</v>
      </c>
      <c r="U113" s="77">
        <v>7200</v>
      </c>
    </row>
    <row r="114" spans="1:21" ht="15">
      <c r="A114" s="101"/>
      <c r="B114" s="35" t="s">
        <v>132</v>
      </c>
      <c r="C114" s="20" t="s">
        <v>52</v>
      </c>
      <c r="D114" s="52">
        <v>0</v>
      </c>
      <c r="E114" s="93">
        <v>0</v>
      </c>
      <c r="F114" s="93">
        <v>0</v>
      </c>
      <c r="G114" s="93">
        <v>0</v>
      </c>
      <c r="H114" s="93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80">
        <v>0</v>
      </c>
      <c r="Q114" s="77">
        <v>0</v>
      </c>
      <c r="R114" s="77">
        <v>0</v>
      </c>
      <c r="S114" s="80">
        <v>0</v>
      </c>
      <c r="T114" s="77">
        <v>0</v>
      </c>
      <c r="U114" s="77">
        <v>0</v>
      </c>
    </row>
    <row r="115" spans="1:21" ht="15">
      <c r="A115" s="101"/>
      <c r="B115" s="35" t="s">
        <v>133</v>
      </c>
      <c r="C115" s="20" t="s">
        <v>52</v>
      </c>
      <c r="D115" s="52">
        <v>2987.58</v>
      </c>
      <c r="E115" s="93">
        <v>95.496</v>
      </c>
      <c r="F115" s="93">
        <v>95.496</v>
      </c>
      <c r="G115" s="93">
        <v>97.03</v>
      </c>
      <c r="H115" s="93">
        <v>63.75</v>
      </c>
      <c r="I115" s="98">
        <v>39.98</v>
      </c>
      <c r="J115" s="98">
        <v>41.6</v>
      </c>
      <c r="K115" s="98">
        <v>41.6</v>
      </c>
      <c r="L115" s="98">
        <v>41.6</v>
      </c>
      <c r="M115" s="98">
        <v>41.6</v>
      </c>
      <c r="N115" s="98">
        <v>41.6</v>
      </c>
      <c r="O115" s="98">
        <v>41.6</v>
      </c>
      <c r="P115" s="80">
        <v>95.5</v>
      </c>
      <c r="Q115" s="77">
        <v>97</v>
      </c>
      <c r="R115" s="77">
        <v>97</v>
      </c>
      <c r="S115" s="80">
        <v>95.5</v>
      </c>
      <c r="T115" s="77">
        <v>97</v>
      </c>
      <c r="U115" s="77">
        <v>97</v>
      </c>
    </row>
    <row r="116" spans="1:21" ht="15">
      <c r="A116" s="101"/>
      <c r="B116" s="35" t="s">
        <v>134</v>
      </c>
      <c r="C116" s="20" t="s">
        <v>52</v>
      </c>
      <c r="D116" s="52">
        <v>0</v>
      </c>
      <c r="E116" s="97">
        <v>0</v>
      </c>
      <c r="F116" s="97">
        <v>0</v>
      </c>
      <c r="G116" s="97">
        <v>0</v>
      </c>
      <c r="H116" s="97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80">
        <v>0</v>
      </c>
      <c r="Q116" s="77">
        <v>0</v>
      </c>
      <c r="R116" s="77">
        <v>0</v>
      </c>
      <c r="S116" s="80">
        <v>0</v>
      </c>
      <c r="T116" s="77">
        <v>0</v>
      </c>
      <c r="U116" s="77">
        <v>0</v>
      </c>
    </row>
    <row r="117" spans="1:21" ht="15">
      <c r="A117" s="101"/>
      <c r="B117" s="35" t="s">
        <v>135</v>
      </c>
      <c r="C117" s="20" t="s">
        <v>52</v>
      </c>
      <c r="D117" s="52">
        <v>0</v>
      </c>
      <c r="E117" s="97">
        <v>0</v>
      </c>
      <c r="F117" s="97">
        <v>0</v>
      </c>
      <c r="G117" s="97">
        <v>0</v>
      </c>
      <c r="H117" s="97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80">
        <v>0</v>
      </c>
      <c r="Q117" s="77">
        <v>0</v>
      </c>
      <c r="R117" s="77">
        <v>0</v>
      </c>
      <c r="S117" s="80">
        <v>0</v>
      </c>
      <c r="T117" s="77">
        <v>0</v>
      </c>
      <c r="U117" s="77">
        <v>0</v>
      </c>
    </row>
    <row r="118" spans="1:21" ht="18.75" customHeight="1">
      <c r="A118" s="102"/>
      <c r="B118" s="35" t="s">
        <v>136</v>
      </c>
      <c r="C118" s="20" t="s">
        <v>52</v>
      </c>
      <c r="D118" s="52">
        <v>0</v>
      </c>
      <c r="E118" s="97">
        <v>0</v>
      </c>
      <c r="F118" s="97">
        <v>0</v>
      </c>
      <c r="G118" s="97">
        <v>0</v>
      </c>
      <c r="H118" s="97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80">
        <v>0</v>
      </c>
      <c r="Q118" s="77">
        <v>0</v>
      </c>
      <c r="R118" s="77">
        <v>0</v>
      </c>
      <c r="S118" s="80">
        <v>0</v>
      </c>
      <c r="T118" s="77">
        <v>0</v>
      </c>
      <c r="U118" s="77">
        <v>0</v>
      </c>
    </row>
    <row r="119" spans="1:21" ht="52.5" customHeight="1">
      <c r="A119" s="56">
        <v>48</v>
      </c>
      <c r="B119" s="45" t="s">
        <v>143</v>
      </c>
      <c r="C119" s="20" t="s">
        <v>52</v>
      </c>
      <c r="D119" s="52">
        <v>2611.97</v>
      </c>
      <c r="E119" s="93">
        <f>E91-E105</f>
        <v>-3837.887999999999</v>
      </c>
      <c r="F119" s="93">
        <v>2314.854</v>
      </c>
      <c r="G119" s="93">
        <v>4830.039999999994</v>
      </c>
      <c r="H119" s="93">
        <v>-3406.65</v>
      </c>
      <c r="I119" s="98">
        <v>11043.669999999984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80">
        <f>P91-P105</f>
        <v>0.2</v>
      </c>
      <c r="Q119" s="77">
        <v>0</v>
      </c>
      <c r="R119" s="77">
        <v>0</v>
      </c>
      <c r="S119" s="80">
        <f>S91-S105</f>
        <v>0.2</v>
      </c>
      <c r="T119" s="77">
        <v>0</v>
      </c>
      <c r="U119" s="77">
        <v>0</v>
      </c>
    </row>
    <row r="120" spans="1:21" ht="36" customHeight="1">
      <c r="A120" s="56">
        <v>49</v>
      </c>
      <c r="B120" s="45" t="s">
        <v>140</v>
      </c>
      <c r="C120" s="20" t="s">
        <v>52</v>
      </c>
      <c r="D120" s="52">
        <v>0</v>
      </c>
      <c r="E120" s="97">
        <v>0</v>
      </c>
      <c r="F120" s="97">
        <v>0</v>
      </c>
      <c r="G120" s="52">
        <v>0</v>
      </c>
      <c r="H120" s="52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80">
        <v>0</v>
      </c>
      <c r="Q120" s="77">
        <v>0</v>
      </c>
      <c r="R120" s="77">
        <v>0</v>
      </c>
      <c r="S120" s="80">
        <v>0</v>
      </c>
      <c r="T120" s="77">
        <v>0</v>
      </c>
      <c r="U120" s="77">
        <v>0</v>
      </c>
    </row>
    <row r="122" spans="1:21" ht="42.75" customHeight="1">
      <c r="A122" s="136" t="s">
        <v>187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/>
  <mergeCells count="60">
    <mergeCell ref="H6:H8"/>
    <mergeCell ref="T6:U6"/>
    <mergeCell ref="A74:B74"/>
    <mergeCell ref="A78:A89"/>
    <mergeCell ref="A57:A58"/>
    <mergeCell ref="B57:B58"/>
    <mergeCell ref="A59:B59"/>
    <mergeCell ref="B67:B68"/>
    <mergeCell ref="A48:A49"/>
    <mergeCell ref="I6:I8"/>
    <mergeCell ref="B48:B49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A18:A19"/>
    <mergeCell ref="A51:A52"/>
    <mergeCell ref="B51:B52"/>
    <mergeCell ref="A53:B53"/>
    <mergeCell ref="A54:A55"/>
    <mergeCell ref="B54:B55"/>
    <mergeCell ref="A39:B39"/>
    <mergeCell ref="A43:A44"/>
    <mergeCell ref="B43:B44"/>
    <mergeCell ref="A45:B45"/>
    <mergeCell ref="A5:A8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J5:U5"/>
    <mergeCell ref="Q6:S6"/>
    <mergeCell ref="B18:B19"/>
    <mergeCell ref="A9:B9"/>
    <mergeCell ref="L6:M6"/>
    <mergeCell ref="A10:A11"/>
    <mergeCell ref="B10:B11"/>
    <mergeCell ref="D6:D8"/>
    <mergeCell ref="E6:E8"/>
    <mergeCell ref="G6:G8"/>
    <mergeCell ref="A122:U122"/>
    <mergeCell ref="B2:U2"/>
    <mergeCell ref="B3:U3"/>
    <mergeCell ref="N6:P6"/>
    <mergeCell ref="B1:P1"/>
    <mergeCell ref="J6:K6"/>
    <mergeCell ref="B5:B8"/>
    <mergeCell ref="C5:C8"/>
    <mergeCell ref="F6:F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74" r:id="rId1"/>
  <rowBreaks count="2" manualBreakCount="2">
    <brk id="88" max="14" man="1"/>
    <brk id="121" max="255" man="1"/>
  </rowBreaks>
  <ignoredErrors>
    <ignoredError sqref="F19 P19:U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2:25" ht="25.5" customHeight="1">
      <c r="B2" s="152" t="s">
        <v>101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2:17" ht="6.75" customHeigh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2:25" ht="21.75" customHeight="1">
      <c r="B4" s="153" t="s">
        <v>74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6" spans="1:26" ht="19.5" customHeight="1">
      <c r="A6" s="154" t="s">
        <v>91</v>
      </c>
      <c r="B6" s="123" t="s">
        <v>0</v>
      </c>
      <c r="C6" s="123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23" t="s">
        <v>4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5">
      <c r="A7" s="155"/>
      <c r="B7" s="123"/>
      <c r="C7" s="123"/>
      <c r="D7" s="123">
        <v>2014</v>
      </c>
      <c r="E7" s="123">
        <v>2015</v>
      </c>
      <c r="F7" s="123">
        <v>2016</v>
      </c>
      <c r="G7" s="123">
        <v>2017</v>
      </c>
      <c r="H7" s="123">
        <v>2018</v>
      </c>
      <c r="I7" s="126">
        <v>2019</v>
      </c>
      <c r="J7" s="127"/>
      <c r="K7" s="128"/>
      <c r="L7" s="126">
        <v>2020</v>
      </c>
      <c r="M7" s="127"/>
      <c r="N7" s="128"/>
      <c r="O7" s="129">
        <v>2021</v>
      </c>
      <c r="P7" s="130"/>
      <c r="Q7" s="131"/>
      <c r="R7" s="126">
        <v>2022</v>
      </c>
      <c r="S7" s="127"/>
      <c r="T7" s="128"/>
      <c r="U7" s="126">
        <v>2023</v>
      </c>
      <c r="V7" s="127"/>
      <c r="W7" s="128"/>
      <c r="X7" s="129">
        <v>2024</v>
      </c>
      <c r="Y7" s="130"/>
      <c r="Z7" s="131"/>
    </row>
    <row r="8" spans="1:26" ht="35.25" customHeight="1">
      <c r="A8" s="156"/>
      <c r="B8" s="123"/>
      <c r="C8" s="123"/>
      <c r="D8" s="123"/>
      <c r="E8" s="123"/>
      <c r="F8" s="123"/>
      <c r="G8" s="123"/>
      <c r="H8" s="123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72" t="s">
        <v>5</v>
      </c>
      <c r="B9" s="173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62">
        <v>1</v>
      </c>
      <c r="B10" s="149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62"/>
      <c r="B11" s="149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62">
        <v>3</v>
      </c>
      <c r="B13" s="149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62"/>
      <c r="B14" s="149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62">
        <v>5</v>
      </c>
      <c r="B16" s="149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62"/>
      <c r="B17" s="149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62">
        <v>7</v>
      </c>
      <c r="B19" s="149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62"/>
      <c r="B20" s="149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71">
        <v>9</v>
      </c>
      <c r="B22" s="17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71"/>
      <c r="B23" s="17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71"/>
      <c r="B24" s="17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71"/>
      <c r="B25" s="17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71"/>
      <c r="B26" s="17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71"/>
      <c r="B27" s="17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62">
        <v>10</v>
      </c>
      <c r="B28" s="149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62"/>
      <c r="B29" s="149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63" t="s">
        <v>155</v>
      </c>
      <c r="B31" s="164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62">
        <v>21</v>
      </c>
      <c r="B32" s="149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62"/>
      <c r="B33" s="149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60">
        <v>22</v>
      </c>
      <c r="B34" s="165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61"/>
      <c r="B35" s="166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63" t="s">
        <v>157</v>
      </c>
      <c r="B49" s="164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68">
        <v>73</v>
      </c>
      <c r="B52" s="167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69"/>
      <c r="B53" s="167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50" t="s">
        <v>158</v>
      </c>
      <c r="B54" s="151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62">
        <v>15</v>
      </c>
      <c r="B58" s="149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62"/>
      <c r="B59" s="149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62">
        <v>20</v>
      </c>
      <c r="B64" s="149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62"/>
      <c r="B65" s="149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72" t="s">
        <v>92</v>
      </c>
      <c r="B66" s="173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62">
        <v>36</v>
      </c>
      <c r="B67" s="149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62"/>
      <c r="B68" s="149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60">
        <v>37</v>
      </c>
      <c r="B69" s="165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61"/>
      <c r="B70" s="166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62">
        <v>40</v>
      </c>
      <c r="B73" s="149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62"/>
      <c r="B74" s="149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72" t="s">
        <v>93</v>
      </c>
      <c r="B75" s="173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00">
        <v>41</v>
      </c>
      <c r="B76" s="104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01"/>
      <c r="B77" s="104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01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01"/>
      <c r="B79" s="104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01"/>
      <c r="B80" s="104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01"/>
      <c r="B81" s="104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01"/>
      <c r="B82" s="104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01"/>
      <c r="B83" s="104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01"/>
      <c r="B84" s="104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10"/>
      <c r="B85" s="112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11"/>
      <c r="B86" s="113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62">
        <v>43</v>
      </c>
      <c r="B88" s="149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62"/>
      <c r="B89" s="149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74" t="s">
        <v>94</v>
      </c>
      <c r="B90" s="175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71">
        <v>44</v>
      </c>
      <c r="B91" s="17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71"/>
      <c r="B92" s="17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71">
        <v>45</v>
      </c>
      <c r="B93" s="17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71"/>
      <c r="B94" s="17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71">
        <v>46</v>
      </c>
      <c r="B95" s="17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71"/>
      <c r="B96" s="17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57">
        <v>47</v>
      </c>
      <c r="B97" s="17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58"/>
      <c r="B98" s="17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58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58"/>
      <c r="B100" s="17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58"/>
      <c r="B101" s="17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58"/>
      <c r="B102" s="17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58"/>
      <c r="B103" s="17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58"/>
      <c r="B104" s="17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58"/>
      <c r="B105" s="17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58"/>
      <c r="B106" s="177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59"/>
      <c r="B107" s="178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74" t="s">
        <v>95</v>
      </c>
      <c r="B110" s="17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72" t="s">
        <v>159</v>
      </c>
      <c r="B115" s="173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54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55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55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55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55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55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55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55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55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55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55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55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55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56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50" t="s">
        <v>160</v>
      </c>
      <c r="B133" s="151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63" t="s">
        <v>60</v>
      </c>
      <c r="B1" s="164"/>
      <c r="C1" s="2"/>
    </row>
    <row r="2" spans="1:3" ht="15">
      <c r="A2" s="162">
        <v>21</v>
      </c>
      <c r="B2" s="149" t="s">
        <v>83</v>
      </c>
      <c r="C2" s="2" t="s">
        <v>39</v>
      </c>
    </row>
    <row r="3" spans="1:3" ht="60">
      <c r="A3" s="162"/>
      <c r="B3" s="149"/>
      <c r="C3" s="2" t="s">
        <v>6</v>
      </c>
    </row>
    <row r="4" spans="1:3" ht="15">
      <c r="A4" s="179">
        <v>22</v>
      </c>
      <c r="B4" s="181" t="s">
        <v>87</v>
      </c>
      <c r="C4" s="2" t="s">
        <v>39</v>
      </c>
    </row>
    <row r="5" spans="1:3" ht="60">
      <c r="A5" s="180"/>
      <c r="B5" s="182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63" t="s">
        <v>73</v>
      </c>
      <c r="B8" s="164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Юрий</cp:lastModifiedBy>
  <cp:lastPrinted>2022-11-14T06:49:57Z</cp:lastPrinted>
  <dcterms:created xsi:type="dcterms:W3CDTF">2013-05-25T16:45:04Z</dcterms:created>
  <dcterms:modified xsi:type="dcterms:W3CDTF">2022-11-14T06:51:39Z</dcterms:modified>
  <cp:category/>
  <cp:version/>
  <cp:contentType/>
  <cp:contentStatus/>
</cp:coreProperties>
</file>