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0" windowWidth="9720" windowHeight="4440" activeTab="0"/>
  </bookViews>
  <sheets>
    <sheet name="Ведомственная структура" sheetId="1" r:id="rId1"/>
  </sheets>
  <definedNames/>
  <calcPr fullCalcOnLoad="1"/>
</workbook>
</file>

<file path=xl/sharedStrings.xml><?xml version="1.0" encoding="utf-8"?>
<sst xmlns="http://schemas.openxmlformats.org/spreadsheetml/2006/main" count="1414" uniqueCount="254">
  <si>
    <t>Наименование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</si>
  <si>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</si>
  <si>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</si>
  <si>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</si>
  <si>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</si>
  <si>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Социальная политика</t>
  </si>
  <si>
    <t>Пенсионное обеспечение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</si>
  <si>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</si>
  <si>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</si>
  <si>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</si>
  <si>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</si>
  <si>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</si>
  <si>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</si>
  <si>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</si>
  <si>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Всего расходов</t>
  </si>
  <si>
    <t>01</t>
  </si>
  <si>
    <t>03</t>
  </si>
  <si>
    <t>04</t>
  </si>
  <si>
    <t>05</t>
  </si>
  <si>
    <t>06</t>
  </si>
  <si>
    <t>09</t>
  </si>
  <si>
    <t>07</t>
  </si>
  <si>
    <t>08</t>
  </si>
  <si>
    <t>02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</si>
  <si>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</si>
  <si>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</si>
  <si>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500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</si>
  <si>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</si>
  <si>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</si>
  <si>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Охрана семьи и детства</t>
  </si>
  <si>
    <t>11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</si>
  <si>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</si>
  <si>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</si>
  <si>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14</t>
  </si>
  <si>
    <t>Другие общегосударственные вопросы</t>
  </si>
  <si>
    <t>Поддержка мер по обеспечению сбалансированности бюджетов поселений</t>
  </si>
  <si>
    <t>13</t>
  </si>
  <si>
    <t>Другие вопросы в области культуры, кинематографии</t>
  </si>
  <si>
    <t>Физическая культура и спорт</t>
  </si>
  <si>
    <t>00</t>
  </si>
  <si>
    <t>Иные дотации</t>
  </si>
  <si>
    <t>Социальное обеспечение населения</t>
  </si>
  <si>
    <t>3</t>
  </si>
  <si>
    <t>4</t>
  </si>
  <si>
    <t>5</t>
  </si>
  <si>
    <t>6</t>
  </si>
  <si>
    <t>Осуществление деятельности по профилактике безнадзорности и правонарушений несовершеннолетних</t>
  </si>
  <si>
    <t>Дотации на выравнивание бюджетной обеспеченности субъектов Российской Федерации  и муниципальных образований</t>
  </si>
  <si>
    <t>Национальная оборона</t>
  </si>
  <si>
    <t>Мобилизационная и вневойсковая подготовка</t>
  </si>
  <si>
    <t>100</t>
  </si>
  <si>
    <t>200</t>
  </si>
  <si>
    <t>Иные бюджетные ассигнования</t>
  </si>
  <si>
    <t>800</t>
  </si>
  <si>
    <t>240</t>
  </si>
  <si>
    <t>Резервные средства</t>
  </si>
  <si>
    <t>870</t>
  </si>
  <si>
    <t>600</t>
  </si>
  <si>
    <t>810</t>
  </si>
  <si>
    <t>300</t>
  </si>
  <si>
    <t>Социальное обеспечение и иные выплаты населению</t>
  </si>
  <si>
    <t>Межбюджетные трансферты</t>
  </si>
  <si>
    <t>530</t>
  </si>
  <si>
    <t>Субвенции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</si>
  <si>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</si>
  <si>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</si>
  <si>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бюджетам городских поселений  для осуществления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</si>
  <si>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Обеспечение сохранности жилых помещений, закрепленных за детьми-сиротами и детьми, оставшихся без попечения родителей</t>
  </si>
  <si>
    <t>120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</si>
  <si>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</si>
  <si>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</si>
  <si>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</si>
  <si>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Руководство и управление в сфере установленных функций органов  местного самоуправления</t>
  </si>
  <si>
    <t>Совершенствование системы профилактики правонарушений и усиление борьбы с преступностью</t>
  </si>
  <si>
    <t>Организации дополнительного образования</t>
  </si>
  <si>
    <t>Дворцы и дома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</si>
  <si>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</si>
  <si>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Общеобразовательные организации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</si>
  <si>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</si>
  <si>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 xml:space="preserve">Обеспечение деятельности главы  муниципального образования </t>
  </si>
  <si>
    <t>Предоставление субсидий муниципальным бюджетным, автономным учреждениям и иным некоммерческим организациям</t>
  </si>
  <si>
    <t>Другие вопросы в области физической культуры и спорта</t>
  </si>
  <si>
    <t>ГРБС</t>
  </si>
  <si>
    <t>Осуществление отдельных государственных полномочий Брянской области по организации деятельности административных комиссий,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</si>
  <si>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</si>
  <si>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Предоставление мер социальной поддержки работникам образовательных организаций, работающим  в сельских населенных пунктах и  поселках городского типа на территории Брянской области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</si>
  <si>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</si>
  <si>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Дорожное хозяйство</t>
  </si>
  <si>
    <t>Библиотеки</t>
  </si>
  <si>
    <t>Предоставление субсидий  бюджетным, автономным учреждениям и иным некоммерческим организациям</t>
  </si>
  <si>
    <t>Рз</t>
  </si>
  <si>
    <t>Пр</t>
  </si>
  <si>
    <t>ЦСР</t>
  </si>
  <si>
    <t>ВР</t>
  </si>
  <si>
    <t>Мероприятия по землеустройству и землепользованию</t>
  </si>
  <si>
    <t>Прочая закупка товаров, работ и услуг для обеспечения муниципальных нужд</t>
  </si>
  <si>
    <t>Жилищно-коммунальное хозяйство</t>
  </si>
  <si>
    <t>Коммунальное хозяйство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</si>
  <si>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</si>
  <si>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</si>
  <si>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</si>
  <si>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</si>
  <si>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</si>
  <si>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Дотации</t>
  </si>
  <si>
    <t>610</t>
  </si>
  <si>
    <t>Субсидии бюджетным учреждениям</t>
  </si>
  <si>
    <t>850</t>
  </si>
  <si>
    <t>Уплата налогов, сборов и иных платежей</t>
  </si>
  <si>
    <t>Профилактика безнадзорности и правонарушений несовершеннолетних</t>
  </si>
  <si>
    <t>Суражский Районный Совет народных  депутатов</t>
  </si>
  <si>
    <t>Контрольно-счетная палата Суражского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</si>
  <si>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</si>
  <si>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</si>
  <si>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01 0 21 12020</t>
  </si>
  <si>
    <t>01 0 31 17900</t>
  </si>
  <si>
    <t>01 0 13 14210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</si>
  <si>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</t>
  </si>
  <si>
    <t>03 0 12 14780</t>
  </si>
  <si>
    <t>01 0 34 16710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</si>
  <si>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</si>
  <si>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 нужд</t>
  </si>
  <si>
    <t>Бюджетные инвестиции</t>
  </si>
  <si>
    <t>400</t>
  </si>
  <si>
    <t>410</t>
  </si>
  <si>
    <t>Транспорт</t>
  </si>
  <si>
    <t>Обеспечение сохранности автомобильных дорог местного значения и условий безопасного движения по ним</t>
  </si>
  <si>
    <t>Руководство и управление  в сфере установленных функций 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</si>
  <si>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</si>
  <si>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 , работ, услуг</t>
  </si>
  <si>
    <t>Капитальные вложения в объекты  муниципальной собственности</t>
  </si>
  <si>
    <t>Мероприятия по проведению оздоровительной компании детей</t>
  </si>
  <si>
    <t>110</t>
  </si>
  <si>
    <t>Расходы на выплаты персоналу казенных учреждений</t>
  </si>
  <si>
    <t>Резервные фонды</t>
  </si>
  <si>
    <t>Субсидии гражданам на пиобретение жилья</t>
  </si>
  <si>
    <t>Дополнительное образование детей</t>
  </si>
  <si>
    <t>Софинансирование объектов капитальных вложений муниципальной собственности</t>
  </si>
  <si>
    <t>Комитет по управлению муниципальным имуществом администрации Суражского района Брянской области</t>
  </si>
  <si>
    <t>Обеспечение деятельности главы местной админис трации (исполнительно-распорядительного органа муниципального образования)</t>
  </si>
  <si>
    <t>01 0 11 80020</t>
  </si>
  <si>
    <t>01 0 11 80040</t>
  </si>
  <si>
    <t>70 0 00 83030</t>
  </si>
  <si>
    <t>Резервный фонд местных администраций</t>
  </si>
  <si>
    <t>Многофункциональный центр предоставления государственных и муниципальных услуг в Суражском районе</t>
  </si>
  <si>
    <t>01 0 11 80710</t>
  </si>
  <si>
    <t>01 0 33 80700</t>
  </si>
  <si>
    <t>Единые дежурно- диспетчерские службы</t>
  </si>
  <si>
    <t>01 0 21 81130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</si>
  <si>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Суражского района</t>
  </si>
  <si>
    <t>01 0 21 81180</t>
  </si>
  <si>
    <t>Мероприятия 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</si>
  <si>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01 0 36 81630</t>
  </si>
  <si>
    <t>01 0 23 81610</t>
  </si>
  <si>
    <t>01 0 71 80910</t>
  </si>
  <si>
    <t>01 0 12 80320</t>
  </si>
  <si>
    <t>01 0 26 82360</t>
  </si>
  <si>
    <t>Мероприятия в сфере социальной и демографической политики</t>
  </si>
  <si>
    <t>01 0 26 82470</t>
  </si>
  <si>
    <t>01 0 18 80450</t>
  </si>
  <si>
    <t>01 0 18 80480</t>
  </si>
  <si>
    <t>Учреждения, обеспечивающие деятельность органов местного самоуправления и муниципальных учреждений</t>
  </si>
  <si>
    <t>01 0 17 80720</t>
  </si>
  <si>
    <t xml:space="preserve">Выплата муниципальных пенсий </t>
  </si>
  <si>
    <t>01 0 42 82450</t>
  </si>
  <si>
    <t>Мероприятия по развитию физической культуры и спорта</t>
  </si>
  <si>
    <t>01 0 40 82300</t>
  </si>
  <si>
    <t>02 0 11 80040</t>
  </si>
  <si>
    <t>Выравнивание бюджетной обеспеченности поселений</t>
  </si>
  <si>
    <t>02 0 16 83020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</si>
  <si>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</si>
  <si>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</si>
  <si>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70 0 00 80040</t>
  </si>
  <si>
    <t>03 0 12 80300</t>
  </si>
  <si>
    <t>Дошкольные образовательные организации</t>
  </si>
  <si>
    <t>03 0 12 80310</t>
  </si>
  <si>
    <t>03 0 11 80040</t>
  </si>
  <si>
    <t>03 0 11 80720</t>
  </si>
  <si>
    <t>70 0 00 80010</t>
  </si>
  <si>
    <t xml:space="preserve">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</si>
  <si>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01 0 14 51200</t>
  </si>
  <si>
    <t>Судебная система</t>
  </si>
  <si>
    <t>02 0 16 15840</t>
  </si>
  <si>
    <t>Компенсация транспортным организациям части потерь в доходах и (или) возмещение затрат, возникающих в результате регулирования  тарифов на перевозку пассажиров пассажирским транспортом по муниципальным маршрутам регулярных перевозок</t>
  </si>
  <si>
    <t>01 0 34 16721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</si>
  <si>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</si>
  <si>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</si>
  <si>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01 0 34 16723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</si>
  <si>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</si>
  <si>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01 0 34 16722</t>
  </si>
  <si>
    <t>9</t>
  </si>
  <si>
    <t>04 0 11 80040</t>
  </si>
  <si>
    <t>04 0 71 80910</t>
  </si>
  <si>
    <t>03 0 12 80320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</si>
  <si>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</si>
  <si>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</si>
  <si>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01 0 16 L4970</t>
  </si>
  <si>
    <t>рублей</t>
  </si>
  <si>
    <t>Администрация Суражского района Брянской области</t>
  </si>
  <si>
    <t>Финансовый отдел администрации Суражского района Брянской области</t>
  </si>
  <si>
    <t>Отдел образования администрации Суражского района Брянской области</t>
  </si>
  <si>
    <t>Мероприятия в сфере коммунального хозяйства</t>
  </si>
  <si>
    <t>01 0 32 81740</t>
  </si>
  <si>
    <t>830</t>
  </si>
  <si>
    <t>Исполнение судебных актов</t>
  </si>
  <si>
    <t>Обеспечение развития и укрепления материально-технической базы домов культуры в населенных пунктах с числом жителей до 50 тыссяч человек</t>
  </si>
  <si>
    <t>Субсидии автономным учреждениям</t>
  </si>
  <si>
    <t>Спортивно-оздоровительные комплексы и центры</t>
  </si>
  <si>
    <t>620</t>
  </si>
  <si>
    <t>Физическая культура</t>
  </si>
  <si>
    <t>Культура, кинематография</t>
  </si>
  <si>
    <t>Выплата единовременного пособия при всех формах устройства детей, лишенных родительского попечения, в семью</t>
  </si>
  <si>
    <t>01 0 35 52600</t>
  </si>
  <si>
    <t>Другие вопросы в области социальной политики</t>
  </si>
  <si>
    <t>01 0 21 81120</t>
  </si>
  <si>
    <t>01 0 G552430</t>
  </si>
  <si>
    <t>Другие вопросы в области жилищно-коммунального хозяйства</t>
  </si>
  <si>
    <t>Реконструкция водопроводной сети в с. Овчинец Суражского района Брянской области</t>
  </si>
  <si>
    <t>01 0 34 R0820</t>
  </si>
  <si>
    <t>Замена оконных блоков муниципальных образовательных организаций Брянской области</t>
  </si>
  <si>
    <t>01 0 27 54690</t>
  </si>
  <si>
    <t>Проведение Всеросийской переписи населения 2020 года</t>
  </si>
  <si>
    <t>01 0 18  L4670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</si>
  <si>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</si>
  <si>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7</t>
  </si>
  <si>
    <t>8</t>
  </si>
  <si>
    <t>01 0 32 S3450</t>
  </si>
  <si>
    <t>01 0 34 16725</t>
  </si>
  <si>
    <t>03 0 12 14722</t>
  </si>
  <si>
    <t>03 0 13 S4790</t>
  </si>
  <si>
    <t>03 0 12 14723</t>
  </si>
  <si>
    <t>03 0 12 14721</t>
  </si>
  <si>
    <t>03 0 12 S4860</t>
  </si>
  <si>
    <t>03 0 12 S4850</t>
  </si>
  <si>
    <t>03 0 12 S4900</t>
  </si>
  <si>
    <t>03 0 12 S4910</t>
  </si>
  <si>
    <t>01 0 41 12510</t>
  </si>
  <si>
    <t>03 0 40 80600</t>
  </si>
  <si>
    <t>03 0 12 53030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</si>
  <si>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</si>
  <si>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</si>
  <si>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12 L3040</t>
  </si>
  <si>
    <t>Опубликование нормативных правовых актов муниципальных образований и иной официальной информации</t>
  </si>
  <si>
    <t>01 0 43 80100</t>
  </si>
  <si>
    <t>01 0 32 51180</t>
  </si>
  <si>
    <t xml:space="preserve">  Приведение в соотвествии с брендбуком "Точка роста" помещений муниципальных общеобразовательных организаций</t>
  </si>
  <si>
    <t>Капитальный ремонт кровель муниципальных образовательных организаций Брянской области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</si>
  <si>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</si>
  <si>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</si>
  <si>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</si>
  <si>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Государственная поддержка отрасли культуры</t>
  </si>
  <si>
    <t>01 0 А2 55190</t>
  </si>
  <si>
    <t>Кассовое исполнение за 1 полугодие 2021 года</t>
  </si>
  <si>
    <t>Ведомственная структура расходов бюджета Суражского муниицпального района Брянской области за 1 полугодие 2021 года</t>
  </si>
  <si>
    <t xml:space="preserve">Приложение № 2
к постановлению администрации Суражского района от 27.07.2021 года                 № 527  "Об утверждении отчета об исполнении бюджета Суражского муниципального района Брянской области за 1 полугодие 2021 года"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</si>
</sst>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</numFmts>
  <fonts count="5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">
      <alignment vertical="top" wrapText="1"/>
      <protection/>
    </xf>
    <xf numFmtId="0" fontId="33" fillId="0" borderId="1">
      <alignment vertical="top" wrapText="1"/>
      <protection/>
    </xf>
    <xf numFmtId="1" fontId="34" fillId="0" borderId="1">
      <alignment horizontal="center" vertical="top" shrinkToFit="1"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1" fillId="37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0" fillId="39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left" vertical="justify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/>
    </xf>
    <xf numFmtId="49" fontId="0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justify" wrapText="1"/>
    </xf>
    <xf numFmtId="49" fontId="2" fillId="0" borderId="11" xfId="0" applyNumberFormat="1" applyFont="1" applyFill="1" applyBorder="1" applyAlignment="1">
      <alignment horizontal="center" vertical="justify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justify" wrapText="1"/>
    </xf>
    <xf numFmtId="0" fontId="52" fillId="0" borderId="12" xfId="0" applyFont="1" applyFill="1" applyBorder="1" applyAlignment="1">
      <alignment horizontal="left" vertical="justify" wrapText="1"/>
    </xf>
    <xf numFmtId="0" fontId="2" fillId="41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left" vertical="justify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left" vertical="justify" wrapText="1"/>
    </xf>
    <xf numFmtId="0" fontId="3" fillId="0" borderId="14" xfId="0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left" vertical="justify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justify" wrapText="1"/>
    </xf>
    <xf numFmtId="0" fontId="52" fillId="0" borderId="11" xfId="0" applyFont="1" applyBorder="1" applyAlignment="1">
      <alignment horizontal="left" vertical="justify" wrapText="1"/>
    </xf>
    <xf numFmtId="0" fontId="2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justify" wrapText="1"/>
    </xf>
    <xf numFmtId="49" fontId="3" fillId="0" borderId="11" xfId="0" applyNumberFormat="1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left" vertical="justify" wrapText="1"/>
    </xf>
    <xf numFmtId="49" fontId="0" fillId="0" borderId="11" xfId="0" applyNumberFormat="1" applyFont="1" applyFill="1" applyBorder="1" applyAlignment="1">
      <alignment horizontal="center" vertical="justify" wrapText="1"/>
    </xf>
    <xf numFmtId="0" fontId="2" fillId="0" borderId="11" xfId="0" applyNumberFormat="1" applyFont="1" applyFill="1" applyBorder="1" applyAlignment="1">
      <alignment horizontal="left" vertical="justify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justify" wrapText="1"/>
    </xf>
    <xf numFmtId="49" fontId="0" fillId="42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 vertical="justify"/>
    </xf>
    <xf numFmtId="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justify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 vertical="top"/>
    </xf>
    <xf numFmtId="2" fontId="3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distributed"/>
    </xf>
    <xf numFmtId="2" fontId="2" fillId="0" borderId="0" xfId="0" applyNumberFormat="1" applyFont="1" applyFill="1" applyAlignment="1">
      <alignment horizontal="center" vertical="top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33" xfId="41"/>
    <cellStyle name="xl34" xfId="42"/>
    <cellStyle name="xl35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7"/>
  <sheetViews>
    <sheetView tabSelected="1" zoomScale="90" zoomScaleNormal="90" zoomScalePageLayoutView="0" workbookViewId="0" topLeftCell="A1">
      <pane xSplit="18690" topLeftCell="Q1" activePane="topLeft" state="split"/>
      <selection pane="topLeft" activeCell="L6" sqref="L6"/>
      <selection pane="topRight" activeCell="Q56" sqref="Q56"/>
    </sheetView>
  </sheetViews>
  <sheetFormatPr defaultColWidth="9.140625" defaultRowHeight="12.75"/>
  <cols>
    <col min="1" max="1" width="33.00390625" style="61" customWidth="1"/>
    <col min="2" max="2" width="6.7109375" style="2" customWidth="1"/>
    <col min="3" max="3" width="7.28125" style="3" customWidth="1"/>
    <col min="4" max="4" width="6.421875" style="3" customWidth="1"/>
    <col min="5" max="5" width="14.57421875" style="4" customWidth="1"/>
    <col min="6" max="6" width="11.421875" style="3" customWidth="1"/>
    <col min="7" max="7" width="16.00390625" style="64" customWidth="1"/>
    <col min="8" max="8" width="16.421875" style="64" customWidth="1"/>
    <col min="9" max="9" width="15.28125" style="64" customWidth="1"/>
    <col min="10" max="10" width="15.7109375" style="5" customWidth="1"/>
    <col min="11" max="16384" width="9.140625" style="5" customWidth="1"/>
  </cols>
  <sheetData>
    <row r="2" spans="1:10" ht="99.75" customHeight="1">
      <c r="A2" s="1"/>
      <c r="G2" s="70" t="s">
        <v>253</v>
      </c>
      <c r="H2" s="70"/>
      <c r="I2" s="70"/>
      <c r="J2" s="70"/>
    </row>
    <row r="3" spans="1:9" ht="25.5" customHeight="1">
      <c r="A3" s="69" t="s">
        <v>252</v>
      </c>
      <c r="B3" s="69"/>
      <c r="C3" s="69"/>
      <c r="D3" s="69"/>
      <c r="E3" s="69"/>
      <c r="F3" s="69"/>
      <c r="G3" s="69"/>
      <c r="H3" s="69"/>
      <c r="I3" s="69"/>
    </row>
    <row r="4" spans="1:9" s="11" customFormat="1" ht="12.75" customHeight="1">
      <c r="A4" s="6"/>
      <c r="B4" s="7"/>
      <c r="C4" s="8"/>
      <c r="D4" s="8"/>
      <c r="E4" s="9"/>
      <c r="F4" s="8"/>
      <c r="G4" s="10"/>
      <c r="H4" s="10"/>
      <c r="I4" s="10" t="s">
        <v>196</v>
      </c>
    </row>
    <row r="5" spans="1:10" ht="63.75">
      <c r="A5" s="12" t="s">
        <v>0</v>
      </c>
      <c r="B5" s="13" t="s">
        <v>82</v>
      </c>
      <c r="C5" s="14" t="s">
        <v>90</v>
      </c>
      <c r="D5" s="14" t="s">
        <v>91</v>
      </c>
      <c r="E5" s="14" t="s">
        <v>92</v>
      </c>
      <c r="F5" s="14" t="s">
        <v>93</v>
      </c>
      <c r="G5" s="65" t="s">
        <v>246</v>
      </c>
      <c r="H5" s="65" t="s">
        <v>247</v>
      </c>
      <c r="I5" s="65" t="s">
        <v>251</v>
      </c>
      <c r="J5" s="16" t="s">
        <v>248</v>
      </c>
    </row>
    <row r="6" spans="1:10" ht="12.75">
      <c r="A6" s="12">
        <v>1</v>
      </c>
      <c r="B6" s="13">
        <v>2</v>
      </c>
      <c r="C6" s="14" t="s">
        <v>42</v>
      </c>
      <c r="D6" s="14" t="s">
        <v>43</v>
      </c>
      <c r="E6" s="14" t="s">
        <v>44</v>
      </c>
      <c r="F6" s="14" t="s">
        <v>45</v>
      </c>
      <c r="G6" s="14" t="s">
        <v>223</v>
      </c>
      <c r="H6" s="14" t="s">
        <v>224</v>
      </c>
      <c r="I6" s="14" t="s">
        <v>189</v>
      </c>
      <c r="J6" s="66">
        <v>10</v>
      </c>
    </row>
    <row r="7" spans="1:10" ht="25.5">
      <c r="A7" s="15" t="s">
        <v>109</v>
      </c>
      <c r="B7" s="16">
        <v>840</v>
      </c>
      <c r="C7" s="17"/>
      <c r="D7" s="14"/>
      <c r="E7" s="14"/>
      <c r="F7" s="14"/>
      <c r="G7" s="18">
        <f>G8</f>
        <v>2054083</v>
      </c>
      <c r="H7" s="18">
        <f>H8</f>
        <v>2054083</v>
      </c>
      <c r="I7" s="18">
        <f>I8</f>
        <v>793268.71</v>
      </c>
      <c r="J7" s="67">
        <f>I7/H7*100</f>
        <v>38.61911665692185</v>
      </c>
    </row>
    <row r="8" spans="1:10" ht="12.75">
      <c r="A8" s="19" t="s">
        <v>1</v>
      </c>
      <c r="B8" s="16">
        <v>840</v>
      </c>
      <c r="C8" s="17" t="s">
        <v>15</v>
      </c>
      <c r="D8" s="14"/>
      <c r="E8" s="14"/>
      <c r="F8" s="14"/>
      <c r="G8" s="18">
        <f>G9+G13</f>
        <v>2054083</v>
      </c>
      <c r="H8" s="18">
        <f>H9+H13</f>
        <v>2054083</v>
      </c>
      <c r="I8" s="18">
        <f>I9+I13</f>
        <v>793268.71</v>
      </c>
      <c r="J8" s="67">
        <f aca="true" t="shared" si="0" ref="J8:J71">I8/H8*100</f>
        <v>38.61911665692185</v>
      </c>
    </row>
    <row r="9" spans="1:10" ht="39.75" customHeight="1">
      <c r="A9" s="20" t="s">
        <v>69</v>
      </c>
      <c r="B9" s="13">
        <v>840</v>
      </c>
      <c r="C9" s="14" t="s">
        <v>15</v>
      </c>
      <c r="D9" s="14" t="s">
        <v>23</v>
      </c>
      <c r="E9" s="21"/>
      <c r="F9" s="14"/>
      <c r="G9" s="22">
        <f aca="true" t="shared" si="1" ref="G9:I11">G10</f>
        <v>679925</v>
      </c>
      <c r="H9" s="22">
        <f t="shared" si="1"/>
        <v>679925</v>
      </c>
      <c r="I9" s="22">
        <f t="shared" si="1"/>
        <v>272931.76</v>
      </c>
      <c r="J9" s="67">
        <f t="shared" si="0"/>
        <v>40.14145089531934</v>
      </c>
    </row>
    <row r="10" spans="1:10" ht="25.5">
      <c r="A10" s="20" t="s">
        <v>79</v>
      </c>
      <c r="B10" s="13">
        <v>840</v>
      </c>
      <c r="C10" s="14" t="s">
        <v>15</v>
      </c>
      <c r="D10" s="14" t="s">
        <v>23</v>
      </c>
      <c r="E10" s="23" t="s">
        <v>177</v>
      </c>
      <c r="F10" s="14"/>
      <c r="G10" s="22">
        <f t="shared" si="1"/>
        <v>679925</v>
      </c>
      <c r="H10" s="22">
        <f t="shared" si="1"/>
        <v>679925</v>
      </c>
      <c r="I10" s="22">
        <f t="shared" si="1"/>
        <v>272931.76</v>
      </c>
      <c r="J10" s="67">
        <f t="shared" si="0"/>
        <v>40.14145089531934</v>
      </c>
    </row>
    <row r="11" spans="1:10" ht="45" customHeight="1">
      <c r="A11" s="20" t="s">
        <v>70</v>
      </c>
      <c r="B11" s="13">
        <v>840</v>
      </c>
      <c r="C11" s="14" t="s">
        <v>15</v>
      </c>
      <c r="D11" s="14" t="s">
        <v>23</v>
      </c>
      <c r="E11" s="23" t="s">
        <v>177</v>
      </c>
      <c r="F11" s="14" t="s">
        <v>50</v>
      </c>
      <c r="G11" s="22">
        <f t="shared" si="1"/>
        <v>679925</v>
      </c>
      <c r="H11" s="22">
        <f t="shared" si="1"/>
        <v>679925</v>
      </c>
      <c r="I11" s="22">
        <f t="shared" si="1"/>
        <v>272931.76</v>
      </c>
      <c r="J11" s="67">
        <f t="shared" si="0"/>
        <v>40.14145089531934</v>
      </c>
    </row>
    <row r="12" spans="1:10" ht="25.5">
      <c r="A12" s="20" t="s">
        <v>71</v>
      </c>
      <c r="B12" s="13">
        <v>840</v>
      </c>
      <c r="C12" s="14" t="s">
        <v>15</v>
      </c>
      <c r="D12" s="14" t="s">
        <v>23</v>
      </c>
      <c r="E12" s="23" t="s">
        <v>177</v>
      </c>
      <c r="F12" s="14" t="s">
        <v>68</v>
      </c>
      <c r="G12" s="22">
        <v>679925</v>
      </c>
      <c r="H12" s="22">
        <v>679925</v>
      </c>
      <c r="I12" s="22">
        <v>272931.76</v>
      </c>
      <c r="J12" s="67">
        <f t="shared" si="0"/>
        <v>40.14145089531934</v>
      </c>
    </row>
    <row r="13" spans="1:10" ht="63.75">
      <c r="A13" s="19" t="s">
        <v>25</v>
      </c>
      <c r="B13" s="16">
        <v>840</v>
      </c>
      <c r="C13" s="17" t="s">
        <v>15</v>
      </c>
      <c r="D13" s="17" t="s">
        <v>16</v>
      </c>
      <c r="E13" s="21"/>
      <c r="F13" s="17"/>
      <c r="G13" s="18">
        <f>G14</f>
        <v>1374158</v>
      </c>
      <c r="H13" s="18">
        <f>H14</f>
        <v>1374158</v>
      </c>
      <c r="I13" s="18">
        <f>I14</f>
        <v>520336.95</v>
      </c>
      <c r="J13" s="67">
        <f t="shared" si="0"/>
        <v>37.86587495761041</v>
      </c>
    </row>
    <row r="14" spans="1:10" ht="38.25">
      <c r="A14" s="20" t="s">
        <v>72</v>
      </c>
      <c r="B14" s="13">
        <v>840</v>
      </c>
      <c r="C14" s="14" t="s">
        <v>15</v>
      </c>
      <c r="D14" s="14" t="s">
        <v>16</v>
      </c>
      <c r="E14" s="23" t="s">
        <v>171</v>
      </c>
      <c r="F14" s="14"/>
      <c r="G14" s="22">
        <f>G15+G17+G19</f>
        <v>1374158</v>
      </c>
      <c r="H14" s="22">
        <f>H15+H17+H19</f>
        <v>1374158</v>
      </c>
      <c r="I14" s="22">
        <f>I15+I17+I19</f>
        <v>520336.95</v>
      </c>
      <c r="J14" s="67">
        <f t="shared" si="0"/>
        <v>37.86587495761041</v>
      </c>
    </row>
    <row r="15" spans="1:10" ht="51.75" customHeight="1">
      <c r="A15" s="20" t="s">
        <v>70</v>
      </c>
      <c r="B15" s="13">
        <v>840</v>
      </c>
      <c r="C15" s="14" t="s">
        <v>15</v>
      </c>
      <c r="D15" s="14" t="s">
        <v>16</v>
      </c>
      <c r="E15" s="23" t="s">
        <v>171</v>
      </c>
      <c r="F15" s="14" t="s">
        <v>50</v>
      </c>
      <c r="G15" s="22">
        <f>G16</f>
        <v>1018258</v>
      </c>
      <c r="H15" s="22">
        <f>H16</f>
        <v>1018258</v>
      </c>
      <c r="I15" s="22">
        <f>I16</f>
        <v>384940.82</v>
      </c>
      <c r="J15" s="67">
        <f t="shared" si="0"/>
        <v>37.80385913982507</v>
      </c>
    </row>
    <row r="16" spans="1:10" ht="25.5">
      <c r="A16" s="20" t="s">
        <v>71</v>
      </c>
      <c r="B16" s="13">
        <v>840</v>
      </c>
      <c r="C16" s="14" t="s">
        <v>15</v>
      </c>
      <c r="D16" s="14" t="s">
        <v>16</v>
      </c>
      <c r="E16" s="23" t="s">
        <v>171</v>
      </c>
      <c r="F16" s="14" t="s">
        <v>68</v>
      </c>
      <c r="G16" s="22">
        <v>1018258</v>
      </c>
      <c r="H16" s="22">
        <v>1018258</v>
      </c>
      <c r="I16" s="22">
        <v>384940.82</v>
      </c>
      <c r="J16" s="67">
        <f t="shared" si="0"/>
        <v>37.80385913982507</v>
      </c>
    </row>
    <row r="17" spans="1:10" ht="25.5">
      <c r="A17" s="20" t="s">
        <v>119</v>
      </c>
      <c r="B17" s="13">
        <v>840</v>
      </c>
      <c r="C17" s="14" t="s">
        <v>15</v>
      </c>
      <c r="D17" s="14" t="s">
        <v>16</v>
      </c>
      <c r="E17" s="23" t="s">
        <v>171</v>
      </c>
      <c r="F17" s="14" t="s">
        <v>51</v>
      </c>
      <c r="G17" s="22">
        <f>G18</f>
        <v>349000</v>
      </c>
      <c r="H17" s="22">
        <f>H18</f>
        <v>349000</v>
      </c>
      <c r="I17" s="22">
        <f>I18</f>
        <v>134092.13</v>
      </c>
      <c r="J17" s="67">
        <f t="shared" si="0"/>
        <v>38.42181375358166</v>
      </c>
    </row>
    <row r="18" spans="1:10" ht="38.25">
      <c r="A18" s="20" t="s">
        <v>120</v>
      </c>
      <c r="B18" s="13">
        <v>840</v>
      </c>
      <c r="C18" s="14" t="s">
        <v>15</v>
      </c>
      <c r="D18" s="14" t="s">
        <v>16</v>
      </c>
      <c r="E18" s="23" t="s">
        <v>171</v>
      </c>
      <c r="F18" s="14" t="s">
        <v>54</v>
      </c>
      <c r="G18" s="22">
        <v>349000</v>
      </c>
      <c r="H18" s="22">
        <v>349000</v>
      </c>
      <c r="I18" s="22">
        <v>134092.13</v>
      </c>
      <c r="J18" s="67">
        <f t="shared" si="0"/>
        <v>38.42181375358166</v>
      </c>
    </row>
    <row r="19" spans="1:10" ht="12.75">
      <c r="A19" s="20" t="s">
        <v>52</v>
      </c>
      <c r="B19" s="13">
        <v>840</v>
      </c>
      <c r="C19" s="14" t="s">
        <v>15</v>
      </c>
      <c r="D19" s="14" t="s">
        <v>16</v>
      </c>
      <c r="E19" s="23" t="s">
        <v>171</v>
      </c>
      <c r="F19" s="14" t="s">
        <v>53</v>
      </c>
      <c r="G19" s="22">
        <f>G20</f>
        <v>6900</v>
      </c>
      <c r="H19" s="22">
        <f>H20</f>
        <v>6900</v>
      </c>
      <c r="I19" s="22">
        <f>I20</f>
        <v>1304</v>
      </c>
      <c r="J19" s="67">
        <f t="shared" si="0"/>
        <v>18.89855072463768</v>
      </c>
    </row>
    <row r="20" spans="1:10" ht="25.5">
      <c r="A20" s="20" t="s">
        <v>107</v>
      </c>
      <c r="B20" s="13">
        <v>840</v>
      </c>
      <c r="C20" s="14" t="s">
        <v>15</v>
      </c>
      <c r="D20" s="14" t="s">
        <v>16</v>
      </c>
      <c r="E20" s="23" t="s">
        <v>171</v>
      </c>
      <c r="F20" s="14" t="s">
        <v>106</v>
      </c>
      <c r="G20" s="22">
        <v>6900</v>
      </c>
      <c r="H20" s="22">
        <v>6900</v>
      </c>
      <c r="I20" s="22">
        <v>1304</v>
      </c>
      <c r="J20" s="67">
        <f t="shared" si="0"/>
        <v>18.89855072463768</v>
      </c>
    </row>
    <row r="21" spans="1:10" ht="25.5">
      <c r="A21" s="15" t="s">
        <v>197</v>
      </c>
      <c r="B21" s="16">
        <v>841</v>
      </c>
      <c r="C21" s="17"/>
      <c r="D21" s="17"/>
      <c r="E21" s="21"/>
      <c r="F21" s="17"/>
      <c r="G21" s="18">
        <f>G22+G66+G82+G116+G128+G158+G204+G102+G61</f>
        <v>132873858.58000001</v>
      </c>
      <c r="H21" s="18">
        <f>H22+H66+H82+H116+H128+H158+H204+H102+H61</f>
        <v>137020102.47</v>
      </c>
      <c r="I21" s="18">
        <f>I22+I66+I82+I116+I128+I158+I204+I102+I61</f>
        <v>60849406.51999999</v>
      </c>
      <c r="J21" s="67">
        <f t="shared" si="0"/>
        <v>44.409108899420595</v>
      </c>
    </row>
    <row r="22" spans="1:10" ht="12.75">
      <c r="A22" s="19" t="s">
        <v>1</v>
      </c>
      <c r="B22" s="16">
        <v>841</v>
      </c>
      <c r="C22" s="17" t="s">
        <v>15</v>
      </c>
      <c r="D22" s="17"/>
      <c r="E22" s="21"/>
      <c r="F22" s="17"/>
      <c r="G22" s="18">
        <f>+G23+G39+G43+G35</f>
        <v>28681713</v>
      </c>
      <c r="H22" s="18">
        <f>+H23+H39+H43+H35</f>
        <v>29056372.38</v>
      </c>
      <c r="I22" s="18">
        <f>+I23+I39+I43+I35</f>
        <v>12014675.64</v>
      </c>
      <c r="J22" s="67">
        <f t="shared" si="0"/>
        <v>41.34953766035126</v>
      </c>
    </row>
    <row r="23" spans="1:10" ht="58.5" customHeight="1">
      <c r="A23" s="19" t="s">
        <v>27</v>
      </c>
      <c r="B23" s="16">
        <v>841</v>
      </c>
      <c r="C23" s="17" t="s">
        <v>15</v>
      </c>
      <c r="D23" s="17" t="s">
        <v>17</v>
      </c>
      <c r="E23" s="23"/>
      <c r="F23" s="17"/>
      <c r="G23" s="18">
        <f>G24+G27</f>
        <v>23676615</v>
      </c>
      <c r="H23" s="18">
        <f>H24+H27</f>
        <v>24109274.38</v>
      </c>
      <c r="I23" s="18">
        <f>I24+I27</f>
        <v>9398538.540000001</v>
      </c>
      <c r="J23" s="67">
        <f t="shared" si="0"/>
        <v>38.98308340543263</v>
      </c>
    </row>
    <row r="24" spans="1:10" ht="36.75" customHeight="1">
      <c r="A24" s="20" t="s">
        <v>138</v>
      </c>
      <c r="B24" s="13">
        <v>841</v>
      </c>
      <c r="C24" s="14" t="s">
        <v>15</v>
      </c>
      <c r="D24" s="14" t="s">
        <v>17</v>
      </c>
      <c r="E24" s="23" t="s">
        <v>139</v>
      </c>
      <c r="F24" s="14"/>
      <c r="G24" s="22">
        <f aca="true" t="shared" si="2" ref="G24:I25">G25</f>
        <v>1492058</v>
      </c>
      <c r="H24" s="22">
        <f t="shared" si="2"/>
        <v>1492058</v>
      </c>
      <c r="I24" s="22">
        <f t="shared" si="2"/>
        <v>511039.07</v>
      </c>
      <c r="J24" s="67">
        <f t="shared" si="0"/>
        <v>34.250616933121904</v>
      </c>
    </row>
    <row r="25" spans="1:10" ht="36.75" customHeight="1">
      <c r="A25" s="20" t="s">
        <v>70</v>
      </c>
      <c r="B25" s="13">
        <v>841</v>
      </c>
      <c r="C25" s="14" t="s">
        <v>15</v>
      </c>
      <c r="D25" s="14" t="s">
        <v>17</v>
      </c>
      <c r="E25" s="23" t="s">
        <v>139</v>
      </c>
      <c r="F25" s="14" t="s">
        <v>50</v>
      </c>
      <c r="G25" s="22">
        <f t="shared" si="2"/>
        <v>1492058</v>
      </c>
      <c r="H25" s="22">
        <f t="shared" si="2"/>
        <v>1492058</v>
      </c>
      <c r="I25" s="22">
        <f t="shared" si="2"/>
        <v>511039.07</v>
      </c>
      <c r="J25" s="67">
        <f t="shared" si="0"/>
        <v>34.250616933121904</v>
      </c>
    </row>
    <row r="26" spans="1:10" ht="28.5" customHeight="1">
      <c r="A26" s="20" t="s">
        <v>71</v>
      </c>
      <c r="B26" s="13">
        <v>841</v>
      </c>
      <c r="C26" s="14" t="s">
        <v>15</v>
      </c>
      <c r="D26" s="14" t="s">
        <v>17</v>
      </c>
      <c r="E26" s="23" t="s">
        <v>139</v>
      </c>
      <c r="F26" s="14" t="s">
        <v>68</v>
      </c>
      <c r="G26" s="22">
        <v>1492058</v>
      </c>
      <c r="H26" s="22">
        <v>1492058</v>
      </c>
      <c r="I26" s="22">
        <v>511039.07</v>
      </c>
      <c r="J26" s="67">
        <f t="shared" si="0"/>
        <v>34.250616933121904</v>
      </c>
    </row>
    <row r="27" spans="1:10" ht="38.25">
      <c r="A27" s="20" t="s">
        <v>72</v>
      </c>
      <c r="B27" s="13">
        <v>841</v>
      </c>
      <c r="C27" s="14" t="s">
        <v>15</v>
      </c>
      <c r="D27" s="14" t="s">
        <v>17</v>
      </c>
      <c r="E27" s="23" t="s">
        <v>140</v>
      </c>
      <c r="F27" s="14"/>
      <c r="G27" s="22">
        <f>G28+G30+G32</f>
        <v>22184557</v>
      </c>
      <c r="H27" s="22">
        <f>H28+H30+H32</f>
        <v>22617216.38</v>
      </c>
      <c r="I27" s="22">
        <f>I28+I30+I32</f>
        <v>8887499.47</v>
      </c>
      <c r="J27" s="67">
        <f t="shared" si="0"/>
        <v>39.295284267868865</v>
      </c>
    </row>
    <row r="28" spans="1:10" ht="39" customHeight="1">
      <c r="A28" s="20" t="s">
        <v>70</v>
      </c>
      <c r="B28" s="13">
        <v>841</v>
      </c>
      <c r="C28" s="14" t="s">
        <v>15</v>
      </c>
      <c r="D28" s="14" t="s">
        <v>17</v>
      </c>
      <c r="E28" s="23" t="s">
        <v>140</v>
      </c>
      <c r="F28" s="14" t="s">
        <v>50</v>
      </c>
      <c r="G28" s="22">
        <f>G29</f>
        <v>17018209</v>
      </c>
      <c r="H28" s="22">
        <f>H29</f>
        <v>17018209</v>
      </c>
      <c r="I28" s="22">
        <f>I29</f>
        <v>6036412.51</v>
      </c>
      <c r="J28" s="67">
        <f t="shared" si="0"/>
        <v>35.470316000937586</v>
      </c>
    </row>
    <row r="29" spans="1:10" ht="25.5">
      <c r="A29" s="20" t="s">
        <v>71</v>
      </c>
      <c r="B29" s="13">
        <v>841</v>
      </c>
      <c r="C29" s="14" t="s">
        <v>15</v>
      </c>
      <c r="D29" s="14" t="s">
        <v>17</v>
      </c>
      <c r="E29" s="23" t="s">
        <v>140</v>
      </c>
      <c r="F29" s="14" t="s">
        <v>68</v>
      </c>
      <c r="G29" s="22">
        <v>17018209</v>
      </c>
      <c r="H29" s="22">
        <v>17018209</v>
      </c>
      <c r="I29" s="22">
        <v>6036412.51</v>
      </c>
      <c r="J29" s="67">
        <f t="shared" si="0"/>
        <v>35.470316000937586</v>
      </c>
    </row>
    <row r="30" spans="1:10" ht="25.5">
      <c r="A30" s="20" t="s">
        <v>119</v>
      </c>
      <c r="B30" s="13">
        <v>841</v>
      </c>
      <c r="C30" s="14" t="s">
        <v>15</v>
      </c>
      <c r="D30" s="14" t="s">
        <v>17</v>
      </c>
      <c r="E30" s="23" t="s">
        <v>140</v>
      </c>
      <c r="F30" s="14" t="s">
        <v>51</v>
      </c>
      <c r="G30" s="22">
        <f>G31</f>
        <v>4838348</v>
      </c>
      <c r="H30" s="22">
        <f>H31</f>
        <v>4838348</v>
      </c>
      <c r="I30" s="22">
        <f>I31</f>
        <v>2194941.58</v>
      </c>
      <c r="J30" s="67">
        <f t="shared" si="0"/>
        <v>45.36551690783714</v>
      </c>
    </row>
    <row r="31" spans="1:10" ht="38.25">
      <c r="A31" s="20" t="s">
        <v>120</v>
      </c>
      <c r="B31" s="13">
        <v>841</v>
      </c>
      <c r="C31" s="14" t="s">
        <v>15</v>
      </c>
      <c r="D31" s="14" t="s">
        <v>17</v>
      </c>
      <c r="E31" s="23" t="s">
        <v>140</v>
      </c>
      <c r="F31" s="14" t="s">
        <v>54</v>
      </c>
      <c r="G31" s="22">
        <v>4838348</v>
      </c>
      <c r="H31" s="22">
        <v>4838348</v>
      </c>
      <c r="I31" s="22">
        <v>2194941.58</v>
      </c>
      <c r="J31" s="67">
        <f t="shared" si="0"/>
        <v>45.36551690783714</v>
      </c>
    </row>
    <row r="32" spans="1:10" ht="12.75">
      <c r="A32" s="20" t="s">
        <v>52</v>
      </c>
      <c r="B32" s="13">
        <v>841</v>
      </c>
      <c r="C32" s="14" t="s">
        <v>15</v>
      </c>
      <c r="D32" s="14" t="s">
        <v>17</v>
      </c>
      <c r="E32" s="23" t="s">
        <v>140</v>
      </c>
      <c r="F32" s="14" t="s">
        <v>53</v>
      </c>
      <c r="G32" s="22">
        <f>G33+G34</f>
        <v>328000</v>
      </c>
      <c r="H32" s="22">
        <f>H33+H34</f>
        <v>760659.38</v>
      </c>
      <c r="I32" s="22">
        <f>I33+I34</f>
        <v>656145.38</v>
      </c>
      <c r="J32" s="67">
        <f t="shared" si="0"/>
        <v>86.26007872275235</v>
      </c>
    </row>
    <row r="33" spans="1:10" ht="12.75">
      <c r="A33" s="20" t="s">
        <v>203</v>
      </c>
      <c r="B33" s="13">
        <v>841</v>
      </c>
      <c r="C33" s="14" t="s">
        <v>15</v>
      </c>
      <c r="D33" s="14" t="s">
        <v>17</v>
      </c>
      <c r="E33" s="23" t="s">
        <v>140</v>
      </c>
      <c r="F33" s="14" t="s">
        <v>202</v>
      </c>
      <c r="G33" s="22">
        <v>150000</v>
      </c>
      <c r="H33" s="22">
        <v>20000</v>
      </c>
      <c r="I33" s="22">
        <v>0</v>
      </c>
      <c r="J33" s="67">
        <f t="shared" si="0"/>
        <v>0</v>
      </c>
    </row>
    <row r="34" spans="1:10" ht="25.5">
      <c r="A34" s="20" t="s">
        <v>107</v>
      </c>
      <c r="B34" s="13">
        <v>841</v>
      </c>
      <c r="C34" s="14" t="s">
        <v>15</v>
      </c>
      <c r="D34" s="14" t="s">
        <v>17</v>
      </c>
      <c r="E34" s="23" t="s">
        <v>140</v>
      </c>
      <c r="F34" s="14" t="s">
        <v>106</v>
      </c>
      <c r="G34" s="22">
        <v>178000</v>
      </c>
      <c r="H34" s="22">
        <v>740659.38</v>
      </c>
      <c r="I34" s="22">
        <v>656145.38</v>
      </c>
      <c r="J34" s="67">
        <f t="shared" si="0"/>
        <v>88.58935668917067</v>
      </c>
    </row>
    <row r="35" spans="1:10" s="24" customFormat="1" ht="12.75">
      <c r="A35" s="19" t="s">
        <v>180</v>
      </c>
      <c r="B35" s="16">
        <v>841</v>
      </c>
      <c r="C35" s="17" t="s">
        <v>15</v>
      </c>
      <c r="D35" s="17" t="s">
        <v>18</v>
      </c>
      <c r="E35" s="21"/>
      <c r="F35" s="17"/>
      <c r="G35" s="18">
        <f aca="true" t="shared" si="3" ref="G35:I37">G36</f>
        <v>10307</v>
      </c>
      <c r="H35" s="18">
        <f t="shared" si="3"/>
        <v>10307</v>
      </c>
      <c r="I35" s="18">
        <f t="shared" si="3"/>
        <v>7090</v>
      </c>
      <c r="J35" s="67">
        <f t="shared" si="0"/>
        <v>68.7882021926846</v>
      </c>
    </row>
    <row r="36" spans="1:10" ht="83.25" customHeight="1">
      <c r="A36" s="20" t="s">
        <v>178</v>
      </c>
      <c r="B36" s="13">
        <v>841</v>
      </c>
      <c r="C36" s="14" t="s">
        <v>15</v>
      </c>
      <c r="D36" s="14" t="s">
        <v>18</v>
      </c>
      <c r="E36" s="23" t="s">
        <v>179</v>
      </c>
      <c r="F36" s="14"/>
      <c r="G36" s="22">
        <f t="shared" si="3"/>
        <v>10307</v>
      </c>
      <c r="H36" s="22">
        <f t="shared" si="3"/>
        <v>10307</v>
      </c>
      <c r="I36" s="22">
        <f t="shared" si="3"/>
        <v>7090</v>
      </c>
      <c r="J36" s="67">
        <f t="shared" si="0"/>
        <v>68.7882021926846</v>
      </c>
    </row>
    <row r="37" spans="1:10" ht="25.5">
      <c r="A37" s="20" t="s">
        <v>119</v>
      </c>
      <c r="B37" s="13">
        <v>841</v>
      </c>
      <c r="C37" s="14" t="s">
        <v>15</v>
      </c>
      <c r="D37" s="14" t="s">
        <v>18</v>
      </c>
      <c r="E37" s="23" t="s">
        <v>179</v>
      </c>
      <c r="F37" s="14" t="s">
        <v>51</v>
      </c>
      <c r="G37" s="22">
        <f t="shared" si="3"/>
        <v>10307</v>
      </c>
      <c r="H37" s="22">
        <f t="shared" si="3"/>
        <v>10307</v>
      </c>
      <c r="I37" s="22">
        <f t="shared" si="3"/>
        <v>7090</v>
      </c>
      <c r="J37" s="67">
        <f t="shared" si="0"/>
        <v>68.7882021926846</v>
      </c>
    </row>
    <row r="38" spans="1:10" ht="38.25">
      <c r="A38" s="20" t="s">
        <v>120</v>
      </c>
      <c r="B38" s="13">
        <v>841</v>
      </c>
      <c r="C38" s="14" t="s">
        <v>15</v>
      </c>
      <c r="D38" s="14" t="s">
        <v>18</v>
      </c>
      <c r="E38" s="23" t="s">
        <v>179</v>
      </c>
      <c r="F38" s="14" t="s">
        <v>54</v>
      </c>
      <c r="G38" s="22">
        <v>10307</v>
      </c>
      <c r="H38" s="22">
        <v>10307</v>
      </c>
      <c r="I38" s="22">
        <v>7090</v>
      </c>
      <c r="J38" s="67">
        <f t="shared" si="0"/>
        <v>68.7882021926846</v>
      </c>
    </row>
    <row r="39" spans="1:10" ht="12.75">
      <c r="A39" s="19" t="s">
        <v>133</v>
      </c>
      <c r="B39" s="16">
        <v>841</v>
      </c>
      <c r="C39" s="17" t="s">
        <v>15</v>
      </c>
      <c r="D39" s="17" t="s">
        <v>30</v>
      </c>
      <c r="E39" s="21"/>
      <c r="F39" s="17"/>
      <c r="G39" s="18">
        <f aca="true" t="shared" si="4" ref="G39:I41">G40</f>
        <v>100000</v>
      </c>
      <c r="H39" s="18">
        <f t="shared" si="4"/>
        <v>42000</v>
      </c>
      <c r="I39" s="18">
        <f t="shared" si="4"/>
        <v>0</v>
      </c>
      <c r="J39" s="67">
        <f t="shared" si="0"/>
        <v>0</v>
      </c>
    </row>
    <row r="40" spans="1:10" ht="25.5">
      <c r="A40" s="20" t="s">
        <v>142</v>
      </c>
      <c r="B40" s="25">
        <v>841</v>
      </c>
      <c r="C40" s="14" t="s">
        <v>15</v>
      </c>
      <c r="D40" s="26" t="s">
        <v>30</v>
      </c>
      <c r="E40" s="23" t="s">
        <v>141</v>
      </c>
      <c r="F40" s="14"/>
      <c r="G40" s="22">
        <f t="shared" si="4"/>
        <v>100000</v>
      </c>
      <c r="H40" s="22">
        <f t="shared" si="4"/>
        <v>42000</v>
      </c>
      <c r="I40" s="22">
        <f t="shared" si="4"/>
        <v>0</v>
      </c>
      <c r="J40" s="67">
        <f t="shared" si="0"/>
        <v>0</v>
      </c>
    </row>
    <row r="41" spans="1:10" ht="12.75">
      <c r="A41" s="20" t="s">
        <v>52</v>
      </c>
      <c r="B41" s="13">
        <v>841</v>
      </c>
      <c r="C41" s="14" t="s">
        <v>15</v>
      </c>
      <c r="D41" s="26" t="s">
        <v>30</v>
      </c>
      <c r="E41" s="23" t="s">
        <v>141</v>
      </c>
      <c r="F41" s="14" t="s">
        <v>53</v>
      </c>
      <c r="G41" s="22">
        <f t="shared" si="4"/>
        <v>100000</v>
      </c>
      <c r="H41" s="22">
        <f t="shared" si="4"/>
        <v>42000</v>
      </c>
      <c r="I41" s="22">
        <f t="shared" si="4"/>
        <v>0</v>
      </c>
      <c r="J41" s="67">
        <f t="shared" si="0"/>
        <v>0</v>
      </c>
    </row>
    <row r="42" spans="1:10" ht="12.75">
      <c r="A42" s="20" t="s">
        <v>55</v>
      </c>
      <c r="B42" s="13">
        <v>841</v>
      </c>
      <c r="C42" s="14" t="s">
        <v>15</v>
      </c>
      <c r="D42" s="26" t="s">
        <v>30</v>
      </c>
      <c r="E42" s="23" t="s">
        <v>141</v>
      </c>
      <c r="F42" s="14" t="s">
        <v>56</v>
      </c>
      <c r="G42" s="22">
        <v>100000</v>
      </c>
      <c r="H42" s="22">
        <v>42000</v>
      </c>
      <c r="I42" s="22">
        <v>0</v>
      </c>
      <c r="J42" s="67">
        <f t="shared" si="0"/>
        <v>0</v>
      </c>
    </row>
    <row r="43" spans="1:10" s="24" customFormat="1" ht="25.5">
      <c r="A43" s="19" t="s">
        <v>34</v>
      </c>
      <c r="B43" s="16">
        <v>841</v>
      </c>
      <c r="C43" s="17" t="s">
        <v>15</v>
      </c>
      <c r="D43" s="17" t="s">
        <v>36</v>
      </c>
      <c r="E43" s="21"/>
      <c r="F43" s="17"/>
      <c r="G43" s="18">
        <f>+G44+G47+G58+G55</f>
        <v>4894791</v>
      </c>
      <c r="H43" s="18">
        <f>+H44+H47+H58+H55</f>
        <v>4894791</v>
      </c>
      <c r="I43" s="18">
        <f>+I44+I47+I58+I55</f>
        <v>2609047.1</v>
      </c>
      <c r="J43" s="67">
        <f t="shared" si="0"/>
        <v>53.30252302907316</v>
      </c>
    </row>
    <row r="44" spans="1:10" ht="51">
      <c r="A44" s="19" t="s">
        <v>143</v>
      </c>
      <c r="B44" s="13">
        <v>841</v>
      </c>
      <c r="C44" s="14" t="s">
        <v>15</v>
      </c>
      <c r="D44" s="14" t="s">
        <v>36</v>
      </c>
      <c r="E44" s="23" t="s">
        <v>144</v>
      </c>
      <c r="F44" s="14"/>
      <c r="G44" s="22">
        <f>+G45</f>
        <v>3900000</v>
      </c>
      <c r="H44" s="22">
        <f>+H45</f>
        <v>3900000</v>
      </c>
      <c r="I44" s="22">
        <f>+I45</f>
        <v>2299895.2</v>
      </c>
      <c r="J44" s="67">
        <f t="shared" si="0"/>
        <v>58.9716717948718</v>
      </c>
    </row>
    <row r="45" spans="1:10" ht="37.5" customHeight="1">
      <c r="A45" s="20" t="s">
        <v>89</v>
      </c>
      <c r="B45" s="13">
        <v>841</v>
      </c>
      <c r="C45" s="14" t="s">
        <v>15</v>
      </c>
      <c r="D45" s="14" t="s">
        <v>36</v>
      </c>
      <c r="E45" s="23" t="s">
        <v>144</v>
      </c>
      <c r="F45" s="14" t="s">
        <v>57</v>
      </c>
      <c r="G45" s="22">
        <f>G46</f>
        <v>3900000</v>
      </c>
      <c r="H45" s="22">
        <f>H46</f>
        <v>3900000</v>
      </c>
      <c r="I45" s="22">
        <f>I46</f>
        <v>2299895.2</v>
      </c>
      <c r="J45" s="67">
        <f t="shared" si="0"/>
        <v>58.9716717948718</v>
      </c>
    </row>
    <row r="46" spans="1:10" ht="18.75" customHeight="1">
      <c r="A46" s="20" t="s">
        <v>105</v>
      </c>
      <c r="B46" s="13">
        <v>841</v>
      </c>
      <c r="C46" s="14" t="s">
        <v>15</v>
      </c>
      <c r="D46" s="14" t="s">
        <v>36</v>
      </c>
      <c r="E46" s="23" t="s">
        <v>144</v>
      </c>
      <c r="F46" s="14" t="s">
        <v>104</v>
      </c>
      <c r="G46" s="22">
        <v>3900000</v>
      </c>
      <c r="H46" s="22">
        <v>3900000</v>
      </c>
      <c r="I46" s="22">
        <v>2299895.2</v>
      </c>
      <c r="J46" s="67">
        <f t="shared" si="0"/>
        <v>58.9716717948718</v>
      </c>
    </row>
    <row r="47" spans="1:10" ht="88.5" customHeight="1">
      <c r="A47" s="20" t="s">
        <v>83</v>
      </c>
      <c r="B47" s="13">
        <v>841</v>
      </c>
      <c r="C47" s="14" t="s">
        <v>15</v>
      </c>
      <c r="D47" s="14" t="s">
        <v>36</v>
      </c>
      <c r="E47" s="23" t="s">
        <v>113</v>
      </c>
      <c r="F47" s="14"/>
      <c r="G47" s="22">
        <f>G48+G50+G52</f>
        <v>478168</v>
      </c>
      <c r="H47" s="22">
        <f>H48+H50+H52</f>
        <v>478168</v>
      </c>
      <c r="I47" s="22">
        <f>I48+I50+I52</f>
        <v>169974.9</v>
      </c>
      <c r="J47" s="67">
        <f t="shared" si="0"/>
        <v>35.547108965886466</v>
      </c>
    </row>
    <row r="48" spans="1:10" ht="37.5" customHeight="1">
      <c r="A48" s="20" t="s">
        <v>70</v>
      </c>
      <c r="B48" s="13">
        <v>841</v>
      </c>
      <c r="C48" s="14" t="s">
        <v>15</v>
      </c>
      <c r="D48" s="14" t="s">
        <v>36</v>
      </c>
      <c r="E48" s="23" t="s">
        <v>113</v>
      </c>
      <c r="F48" s="14" t="s">
        <v>50</v>
      </c>
      <c r="G48" s="22">
        <f>G49</f>
        <v>354951.24</v>
      </c>
      <c r="H48" s="22">
        <f>H49</f>
        <v>354951.24</v>
      </c>
      <c r="I48" s="22">
        <f>I49</f>
        <v>158489.88</v>
      </c>
      <c r="J48" s="67">
        <f t="shared" si="0"/>
        <v>44.651169552189764</v>
      </c>
    </row>
    <row r="49" spans="1:10" ht="26.25" customHeight="1">
      <c r="A49" s="20" t="s">
        <v>71</v>
      </c>
      <c r="B49" s="13">
        <v>841</v>
      </c>
      <c r="C49" s="14" t="s">
        <v>15</v>
      </c>
      <c r="D49" s="14" t="s">
        <v>36</v>
      </c>
      <c r="E49" s="23" t="s">
        <v>113</v>
      </c>
      <c r="F49" s="14" t="s">
        <v>68</v>
      </c>
      <c r="G49" s="22">
        <v>354951.24</v>
      </c>
      <c r="H49" s="22">
        <v>354951.24</v>
      </c>
      <c r="I49" s="22">
        <v>158489.88</v>
      </c>
      <c r="J49" s="67">
        <f t="shared" si="0"/>
        <v>44.651169552189764</v>
      </c>
    </row>
    <row r="50" spans="1:10" ht="26.25" customHeight="1">
      <c r="A50" s="20" t="s">
        <v>119</v>
      </c>
      <c r="B50" s="13">
        <v>841</v>
      </c>
      <c r="C50" s="14" t="s">
        <v>15</v>
      </c>
      <c r="D50" s="14" t="s">
        <v>36</v>
      </c>
      <c r="E50" s="23" t="s">
        <v>113</v>
      </c>
      <c r="F50" s="14" t="s">
        <v>51</v>
      </c>
      <c r="G50" s="22">
        <f>G51</f>
        <v>123016.76</v>
      </c>
      <c r="H50" s="22">
        <f>H51</f>
        <v>123016.76</v>
      </c>
      <c r="I50" s="22">
        <f>I51</f>
        <v>11485.02</v>
      </c>
      <c r="J50" s="67">
        <f t="shared" si="0"/>
        <v>9.336142489852604</v>
      </c>
    </row>
    <row r="51" spans="1:10" ht="26.25" customHeight="1">
      <c r="A51" s="20" t="s">
        <v>120</v>
      </c>
      <c r="B51" s="13">
        <v>841</v>
      </c>
      <c r="C51" s="14" t="s">
        <v>15</v>
      </c>
      <c r="D51" s="14" t="s">
        <v>36</v>
      </c>
      <c r="E51" s="23" t="s">
        <v>113</v>
      </c>
      <c r="F51" s="14" t="s">
        <v>54</v>
      </c>
      <c r="G51" s="22">
        <v>123016.76</v>
      </c>
      <c r="H51" s="22">
        <v>123016.76</v>
      </c>
      <c r="I51" s="22">
        <v>11485.02</v>
      </c>
      <c r="J51" s="67">
        <f t="shared" si="0"/>
        <v>9.336142489852604</v>
      </c>
    </row>
    <row r="52" spans="1:10" ht="102" customHeight="1">
      <c r="A52" s="20" t="s">
        <v>66</v>
      </c>
      <c r="B52" s="13">
        <v>841</v>
      </c>
      <c r="C52" s="14" t="s">
        <v>15</v>
      </c>
      <c r="D52" s="14" t="s">
        <v>36</v>
      </c>
      <c r="E52" s="23" t="s">
        <v>113</v>
      </c>
      <c r="F52" s="14"/>
      <c r="G52" s="22">
        <f aca="true" t="shared" si="5" ref="G52:I53">G53</f>
        <v>200</v>
      </c>
      <c r="H52" s="22">
        <f t="shared" si="5"/>
        <v>200</v>
      </c>
      <c r="I52" s="22">
        <f t="shared" si="5"/>
        <v>0</v>
      </c>
      <c r="J52" s="67">
        <f t="shared" si="0"/>
        <v>0</v>
      </c>
    </row>
    <row r="53" spans="1:10" ht="14.25" customHeight="1">
      <c r="A53" s="20" t="s">
        <v>61</v>
      </c>
      <c r="B53" s="13">
        <v>841</v>
      </c>
      <c r="C53" s="14" t="s">
        <v>15</v>
      </c>
      <c r="D53" s="14" t="s">
        <v>36</v>
      </c>
      <c r="E53" s="23" t="s">
        <v>113</v>
      </c>
      <c r="F53" s="14" t="s">
        <v>26</v>
      </c>
      <c r="G53" s="22">
        <f t="shared" si="5"/>
        <v>200</v>
      </c>
      <c r="H53" s="22">
        <f t="shared" si="5"/>
        <v>200</v>
      </c>
      <c r="I53" s="22">
        <f t="shared" si="5"/>
        <v>0</v>
      </c>
      <c r="J53" s="67">
        <f t="shared" si="0"/>
        <v>0</v>
      </c>
    </row>
    <row r="54" spans="1:10" ht="14.25" customHeight="1">
      <c r="A54" s="20" t="s">
        <v>63</v>
      </c>
      <c r="B54" s="13">
        <v>841</v>
      </c>
      <c r="C54" s="14" t="s">
        <v>15</v>
      </c>
      <c r="D54" s="14" t="s">
        <v>36</v>
      </c>
      <c r="E54" s="23" t="s">
        <v>113</v>
      </c>
      <c r="F54" s="14" t="s">
        <v>62</v>
      </c>
      <c r="G54" s="22">
        <v>200</v>
      </c>
      <c r="H54" s="22">
        <v>200</v>
      </c>
      <c r="I54" s="22">
        <v>0</v>
      </c>
      <c r="J54" s="67">
        <f t="shared" si="0"/>
        <v>0</v>
      </c>
    </row>
    <row r="55" spans="1:10" ht="38.25" customHeight="1">
      <c r="A55" s="20" t="s">
        <v>241</v>
      </c>
      <c r="B55" s="13">
        <v>841</v>
      </c>
      <c r="C55" s="14" t="s">
        <v>15</v>
      </c>
      <c r="D55" s="14" t="s">
        <v>36</v>
      </c>
      <c r="E55" s="23" t="s">
        <v>242</v>
      </c>
      <c r="F55" s="14"/>
      <c r="G55" s="22">
        <v>152431</v>
      </c>
      <c r="H55" s="22">
        <v>152431</v>
      </c>
      <c r="I55" s="22">
        <v>139177</v>
      </c>
      <c r="J55" s="67">
        <f t="shared" si="0"/>
        <v>91.30491829089883</v>
      </c>
    </row>
    <row r="56" spans="1:10" ht="32.25" customHeight="1">
      <c r="A56" s="20" t="s">
        <v>119</v>
      </c>
      <c r="B56" s="13">
        <v>841</v>
      </c>
      <c r="C56" s="14" t="s">
        <v>15</v>
      </c>
      <c r="D56" s="14" t="s">
        <v>36</v>
      </c>
      <c r="E56" s="23" t="s">
        <v>242</v>
      </c>
      <c r="F56" s="14" t="s">
        <v>51</v>
      </c>
      <c r="G56" s="22">
        <v>152431</v>
      </c>
      <c r="H56" s="22">
        <v>152431</v>
      </c>
      <c r="I56" s="22">
        <v>139177</v>
      </c>
      <c r="J56" s="67">
        <f t="shared" si="0"/>
        <v>91.30491829089883</v>
      </c>
    </row>
    <row r="57" spans="1:10" ht="37.5" customHeight="1">
      <c r="A57" s="20" t="s">
        <v>120</v>
      </c>
      <c r="B57" s="13">
        <v>841</v>
      </c>
      <c r="C57" s="14" t="s">
        <v>15</v>
      </c>
      <c r="D57" s="14" t="s">
        <v>36</v>
      </c>
      <c r="E57" s="23" t="s">
        <v>242</v>
      </c>
      <c r="F57" s="14" t="s">
        <v>54</v>
      </c>
      <c r="G57" s="22">
        <v>152431</v>
      </c>
      <c r="H57" s="22">
        <v>152431</v>
      </c>
      <c r="I57" s="22">
        <v>139177</v>
      </c>
      <c r="J57" s="67">
        <f t="shared" si="0"/>
        <v>91.30491829089883</v>
      </c>
    </row>
    <row r="58" spans="1:10" ht="24.75" customHeight="1">
      <c r="A58" s="20" t="s">
        <v>220</v>
      </c>
      <c r="B58" s="13">
        <v>841</v>
      </c>
      <c r="C58" s="14" t="s">
        <v>15</v>
      </c>
      <c r="D58" s="14" t="s">
        <v>36</v>
      </c>
      <c r="E58" s="23" t="s">
        <v>219</v>
      </c>
      <c r="F58" s="14"/>
      <c r="G58" s="22">
        <f>G59</f>
        <v>364192</v>
      </c>
      <c r="H58" s="22">
        <f>H59</f>
        <v>364192</v>
      </c>
      <c r="I58" s="22">
        <v>0</v>
      </c>
      <c r="J58" s="67">
        <f t="shared" si="0"/>
        <v>0</v>
      </c>
    </row>
    <row r="59" spans="1:10" ht="27.75" customHeight="1">
      <c r="A59" s="20" t="s">
        <v>119</v>
      </c>
      <c r="B59" s="13">
        <v>841</v>
      </c>
      <c r="C59" s="14" t="s">
        <v>15</v>
      </c>
      <c r="D59" s="14" t="s">
        <v>36</v>
      </c>
      <c r="E59" s="23" t="s">
        <v>219</v>
      </c>
      <c r="F59" s="14" t="s">
        <v>51</v>
      </c>
      <c r="G59" s="22">
        <f>G60</f>
        <v>364192</v>
      </c>
      <c r="H59" s="22">
        <f>H60</f>
        <v>364192</v>
      </c>
      <c r="I59" s="22">
        <v>0</v>
      </c>
      <c r="J59" s="67">
        <f t="shared" si="0"/>
        <v>0</v>
      </c>
    </row>
    <row r="60" spans="1:10" ht="27" customHeight="1">
      <c r="A60" s="20" t="s">
        <v>120</v>
      </c>
      <c r="B60" s="13">
        <v>841</v>
      </c>
      <c r="C60" s="14" t="s">
        <v>15</v>
      </c>
      <c r="D60" s="14" t="s">
        <v>36</v>
      </c>
      <c r="E60" s="23" t="s">
        <v>219</v>
      </c>
      <c r="F60" s="14" t="s">
        <v>54</v>
      </c>
      <c r="G60" s="22">
        <v>364192</v>
      </c>
      <c r="H60" s="22">
        <v>364192</v>
      </c>
      <c r="I60" s="22">
        <v>0</v>
      </c>
      <c r="J60" s="67">
        <f t="shared" si="0"/>
        <v>0</v>
      </c>
    </row>
    <row r="61" spans="1:10" ht="18.75" customHeight="1">
      <c r="A61" s="19" t="s">
        <v>48</v>
      </c>
      <c r="B61" s="13">
        <v>841</v>
      </c>
      <c r="C61" s="17" t="s">
        <v>23</v>
      </c>
      <c r="D61" s="17" t="s">
        <v>39</v>
      </c>
      <c r="E61" s="21"/>
      <c r="F61" s="17"/>
      <c r="G61" s="18">
        <f aca="true" t="shared" si="6" ref="G61:I64">G62</f>
        <v>755104</v>
      </c>
      <c r="H61" s="18">
        <f t="shared" si="6"/>
        <v>755104</v>
      </c>
      <c r="I61" s="18">
        <f t="shared" si="6"/>
        <v>389350.55</v>
      </c>
      <c r="J61" s="67">
        <f t="shared" si="0"/>
        <v>51.56250662160444</v>
      </c>
    </row>
    <row r="62" spans="1:10" ht="27" customHeight="1">
      <c r="A62" s="20" t="s">
        <v>49</v>
      </c>
      <c r="B62" s="13">
        <v>841</v>
      </c>
      <c r="C62" s="14" t="s">
        <v>23</v>
      </c>
      <c r="D62" s="14" t="s">
        <v>16</v>
      </c>
      <c r="E62" s="23"/>
      <c r="F62" s="14"/>
      <c r="G62" s="22">
        <f t="shared" si="6"/>
        <v>755104</v>
      </c>
      <c r="H62" s="22">
        <f t="shared" si="6"/>
        <v>755104</v>
      </c>
      <c r="I62" s="22">
        <f t="shared" si="6"/>
        <v>389350.55</v>
      </c>
      <c r="J62" s="67">
        <f t="shared" si="0"/>
        <v>51.56250662160444</v>
      </c>
    </row>
    <row r="63" spans="1:10" ht="57.75" customHeight="1">
      <c r="A63" s="20" t="s">
        <v>84</v>
      </c>
      <c r="B63" s="13">
        <v>841</v>
      </c>
      <c r="C63" s="14" t="s">
        <v>23</v>
      </c>
      <c r="D63" s="14" t="s">
        <v>16</v>
      </c>
      <c r="E63" s="23" t="s">
        <v>243</v>
      </c>
      <c r="F63" s="14"/>
      <c r="G63" s="22">
        <f t="shared" si="6"/>
        <v>755104</v>
      </c>
      <c r="H63" s="22">
        <f t="shared" si="6"/>
        <v>755104</v>
      </c>
      <c r="I63" s="22">
        <f t="shared" si="6"/>
        <v>389350.55</v>
      </c>
      <c r="J63" s="67">
        <f t="shared" si="0"/>
        <v>51.56250662160444</v>
      </c>
    </row>
    <row r="64" spans="1:10" ht="16.5" customHeight="1">
      <c r="A64" s="20" t="s">
        <v>61</v>
      </c>
      <c r="B64" s="13">
        <v>841</v>
      </c>
      <c r="C64" s="14" t="s">
        <v>23</v>
      </c>
      <c r="D64" s="14" t="s">
        <v>16</v>
      </c>
      <c r="E64" s="23" t="s">
        <v>243</v>
      </c>
      <c r="F64" s="14" t="s">
        <v>26</v>
      </c>
      <c r="G64" s="22">
        <f t="shared" si="6"/>
        <v>755104</v>
      </c>
      <c r="H64" s="22">
        <f t="shared" si="6"/>
        <v>755104</v>
      </c>
      <c r="I64" s="22">
        <f t="shared" si="6"/>
        <v>389350.55</v>
      </c>
      <c r="J64" s="67">
        <f t="shared" si="0"/>
        <v>51.56250662160444</v>
      </c>
    </row>
    <row r="65" spans="1:10" ht="16.5" customHeight="1">
      <c r="A65" s="20" t="s">
        <v>63</v>
      </c>
      <c r="B65" s="13">
        <v>841</v>
      </c>
      <c r="C65" s="14" t="s">
        <v>23</v>
      </c>
      <c r="D65" s="14" t="s">
        <v>16</v>
      </c>
      <c r="E65" s="23" t="s">
        <v>243</v>
      </c>
      <c r="F65" s="14" t="s">
        <v>62</v>
      </c>
      <c r="G65" s="22">
        <v>755104</v>
      </c>
      <c r="H65" s="22">
        <v>755104</v>
      </c>
      <c r="I65" s="22">
        <v>389350.55</v>
      </c>
      <c r="J65" s="67">
        <f t="shared" si="0"/>
        <v>51.56250662160444</v>
      </c>
    </row>
    <row r="66" spans="1:10" ht="25.5">
      <c r="A66" s="19" t="s">
        <v>2</v>
      </c>
      <c r="B66" s="16">
        <v>841</v>
      </c>
      <c r="C66" s="17" t="s">
        <v>16</v>
      </c>
      <c r="D66" s="17"/>
      <c r="E66" s="23"/>
      <c r="F66" s="17"/>
      <c r="G66" s="18">
        <f>G67+G75</f>
        <v>3851480</v>
      </c>
      <c r="H66" s="18">
        <f>H67+H75</f>
        <v>4034180.96</v>
      </c>
      <c r="I66" s="18">
        <f>I67+I75</f>
        <v>1943201.44</v>
      </c>
      <c r="J66" s="67">
        <f t="shared" si="0"/>
        <v>48.168425245852134</v>
      </c>
    </row>
    <row r="67" spans="1:10" ht="51">
      <c r="A67" s="19" t="s">
        <v>65</v>
      </c>
      <c r="B67" s="16">
        <v>841</v>
      </c>
      <c r="C67" s="17" t="s">
        <v>16</v>
      </c>
      <c r="D67" s="17" t="s">
        <v>20</v>
      </c>
      <c r="E67" s="23"/>
      <c r="F67" s="17"/>
      <c r="G67" s="18">
        <f>G68</f>
        <v>3831480</v>
      </c>
      <c r="H67" s="18">
        <f>H68</f>
        <v>4014180.96</v>
      </c>
      <c r="I67" s="18">
        <f>I68</f>
        <v>1943201.44</v>
      </c>
      <c r="J67" s="67">
        <f t="shared" si="0"/>
        <v>48.408416545326844</v>
      </c>
    </row>
    <row r="68" spans="1:10" ht="25.5">
      <c r="A68" s="20" t="s">
        <v>146</v>
      </c>
      <c r="B68" s="13">
        <v>841</v>
      </c>
      <c r="C68" s="14" t="s">
        <v>16</v>
      </c>
      <c r="D68" s="14" t="s">
        <v>20</v>
      </c>
      <c r="E68" s="23" t="s">
        <v>145</v>
      </c>
      <c r="F68" s="14"/>
      <c r="G68" s="22">
        <f>G69+G71+G73</f>
        <v>3831480</v>
      </c>
      <c r="H68" s="22">
        <f>H69+H71+H73</f>
        <v>4014180.96</v>
      </c>
      <c r="I68" s="22">
        <f>I69+I71+I73</f>
        <v>1943201.44</v>
      </c>
      <c r="J68" s="67">
        <f t="shared" si="0"/>
        <v>48.408416545326844</v>
      </c>
    </row>
    <row r="69" spans="1:10" ht="39" customHeight="1">
      <c r="A69" s="20" t="s">
        <v>70</v>
      </c>
      <c r="B69" s="13">
        <v>841</v>
      </c>
      <c r="C69" s="14" t="s">
        <v>16</v>
      </c>
      <c r="D69" s="14" t="s">
        <v>20</v>
      </c>
      <c r="E69" s="23" t="s">
        <v>145</v>
      </c>
      <c r="F69" s="14" t="s">
        <v>50</v>
      </c>
      <c r="G69" s="22">
        <f>G70</f>
        <v>2147280</v>
      </c>
      <c r="H69" s="22">
        <f>H70</f>
        <v>2147280</v>
      </c>
      <c r="I69" s="22">
        <f>I70</f>
        <v>939851.39</v>
      </c>
      <c r="J69" s="67">
        <f t="shared" si="0"/>
        <v>43.76939150925823</v>
      </c>
    </row>
    <row r="70" spans="1:10" ht="25.5">
      <c r="A70" s="20" t="s">
        <v>132</v>
      </c>
      <c r="B70" s="13">
        <v>841</v>
      </c>
      <c r="C70" s="14" t="s">
        <v>16</v>
      </c>
      <c r="D70" s="14" t="s">
        <v>20</v>
      </c>
      <c r="E70" s="23" t="s">
        <v>145</v>
      </c>
      <c r="F70" s="14" t="s">
        <v>131</v>
      </c>
      <c r="G70" s="22">
        <v>2147280</v>
      </c>
      <c r="H70" s="22">
        <v>2147280</v>
      </c>
      <c r="I70" s="22">
        <v>939851.39</v>
      </c>
      <c r="J70" s="67">
        <f t="shared" si="0"/>
        <v>43.76939150925823</v>
      </c>
    </row>
    <row r="71" spans="1:10" ht="25.5">
      <c r="A71" s="20" t="s">
        <v>119</v>
      </c>
      <c r="B71" s="13">
        <v>841</v>
      </c>
      <c r="C71" s="14" t="s">
        <v>16</v>
      </c>
      <c r="D71" s="14" t="s">
        <v>20</v>
      </c>
      <c r="E71" s="23" t="s">
        <v>145</v>
      </c>
      <c r="F71" s="14" t="s">
        <v>51</v>
      </c>
      <c r="G71" s="22">
        <f>G72</f>
        <v>1680000</v>
      </c>
      <c r="H71" s="22">
        <f>H72</f>
        <v>1862700.96</v>
      </c>
      <c r="I71" s="22">
        <f>I72</f>
        <v>1003155.26</v>
      </c>
      <c r="J71" s="67">
        <f t="shared" si="0"/>
        <v>53.854874268170235</v>
      </c>
    </row>
    <row r="72" spans="1:10" ht="38.25">
      <c r="A72" s="20" t="s">
        <v>120</v>
      </c>
      <c r="B72" s="13">
        <v>841</v>
      </c>
      <c r="C72" s="14" t="s">
        <v>16</v>
      </c>
      <c r="D72" s="14" t="s">
        <v>20</v>
      </c>
      <c r="E72" s="23" t="s">
        <v>145</v>
      </c>
      <c r="F72" s="14" t="s">
        <v>54</v>
      </c>
      <c r="G72" s="22">
        <v>1680000</v>
      </c>
      <c r="H72" s="22">
        <v>1862700.96</v>
      </c>
      <c r="I72" s="22">
        <v>1003155.26</v>
      </c>
      <c r="J72" s="67">
        <f aca="true" t="shared" si="7" ref="J72:J132">I72/H72*100</f>
        <v>53.854874268170235</v>
      </c>
    </row>
    <row r="73" spans="1:10" ht="18.75" customHeight="1">
      <c r="A73" s="20" t="s">
        <v>52</v>
      </c>
      <c r="B73" s="13">
        <v>841</v>
      </c>
      <c r="C73" s="14" t="s">
        <v>16</v>
      </c>
      <c r="D73" s="14" t="s">
        <v>20</v>
      </c>
      <c r="E73" s="23" t="s">
        <v>145</v>
      </c>
      <c r="F73" s="14" t="s">
        <v>53</v>
      </c>
      <c r="G73" s="22">
        <f>G74</f>
        <v>4200</v>
      </c>
      <c r="H73" s="22">
        <f>H74</f>
        <v>4200</v>
      </c>
      <c r="I73" s="22">
        <f>I74</f>
        <v>194.79</v>
      </c>
      <c r="J73" s="67">
        <f t="shared" si="7"/>
        <v>4.6378571428571425</v>
      </c>
    </row>
    <row r="74" spans="1:10" ht="21.75" customHeight="1">
      <c r="A74" s="20" t="s">
        <v>107</v>
      </c>
      <c r="B74" s="13">
        <v>841</v>
      </c>
      <c r="C74" s="14" t="s">
        <v>16</v>
      </c>
      <c r="D74" s="14" t="s">
        <v>20</v>
      </c>
      <c r="E74" s="23" t="s">
        <v>145</v>
      </c>
      <c r="F74" s="14" t="s">
        <v>106</v>
      </c>
      <c r="G74" s="22">
        <v>4200</v>
      </c>
      <c r="H74" s="22">
        <v>4200</v>
      </c>
      <c r="I74" s="22">
        <v>194.79</v>
      </c>
      <c r="J74" s="67">
        <f t="shared" si="7"/>
        <v>4.6378571428571425</v>
      </c>
    </row>
    <row r="75" spans="1:10" ht="25.5" customHeight="1">
      <c r="A75" s="19" t="s">
        <v>32</v>
      </c>
      <c r="B75" s="16">
        <v>841</v>
      </c>
      <c r="C75" s="17" t="s">
        <v>16</v>
      </c>
      <c r="D75" s="17" t="s">
        <v>33</v>
      </c>
      <c r="E75" s="21"/>
      <c r="F75" s="17"/>
      <c r="G75" s="18">
        <f>G76+G79</f>
        <v>20000</v>
      </c>
      <c r="H75" s="18">
        <f>H76+H79</f>
        <v>20000</v>
      </c>
      <c r="I75" s="18">
        <f>I76+I79</f>
        <v>0</v>
      </c>
      <c r="J75" s="67">
        <f t="shared" si="7"/>
        <v>0</v>
      </c>
    </row>
    <row r="76" spans="1:10" ht="37.5" customHeight="1">
      <c r="A76" s="20" t="s">
        <v>73</v>
      </c>
      <c r="B76" s="13">
        <v>841</v>
      </c>
      <c r="C76" s="14" t="s">
        <v>16</v>
      </c>
      <c r="D76" s="14" t="s">
        <v>33</v>
      </c>
      <c r="E76" s="23" t="s">
        <v>147</v>
      </c>
      <c r="F76" s="14"/>
      <c r="G76" s="22">
        <f aca="true" t="shared" si="8" ref="G76:I77">G77</f>
        <v>10000</v>
      </c>
      <c r="H76" s="22">
        <f t="shared" si="8"/>
        <v>10000</v>
      </c>
      <c r="I76" s="22">
        <f t="shared" si="8"/>
        <v>0</v>
      </c>
      <c r="J76" s="67">
        <f t="shared" si="7"/>
        <v>0</v>
      </c>
    </row>
    <row r="77" spans="1:10" ht="24.75" customHeight="1">
      <c r="A77" s="20" t="s">
        <v>119</v>
      </c>
      <c r="B77" s="13">
        <v>841</v>
      </c>
      <c r="C77" s="14" t="s">
        <v>16</v>
      </c>
      <c r="D77" s="14" t="s">
        <v>33</v>
      </c>
      <c r="E77" s="23" t="s">
        <v>147</v>
      </c>
      <c r="F77" s="27" t="s">
        <v>51</v>
      </c>
      <c r="G77" s="22">
        <f t="shared" si="8"/>
        <v>10000</v>
      </c>
      <c r="H77" s="22">
        <f t="shared" si="8"/>
        <v>10000</v>
      </c>
      <c r="I77" s="22">
        <f t="shared" si="8"/>
        <v>0</v>
      </c>
      <c r="J77" s="67">
        <f t="shared" si="7"/>
        <v>0</v>
      </c>
    </row>
    <row r="78" spans="1:10" ht="24.75" customHeight="1">
      <c r="A78" s="20" t="s">
        <v>120</v>
      </c>
      <c r="B78" s="13">
        <v>841</v>
      </c>
      <c r="C78" s="14" t="s">
        <v>16</v>
      </c>
      <c r="D78" s="14" t="s">
        <v>33</v>
      </c>
      <c r="E78" s="23" t="s">
        <v>147</v>
      </c>
      <c r="F78" s="27" t="s">
        <v>54</v>
      </c>
      <c r="G78" s="22">
        <v>10000</v>
      </c>
      <c r="H78" s="22">
        <v>10000</v>
      </c>
      <c r="I78" s="22">
        <v>0</v>
      </c>
      <c r="J78" s="67">
        <f t="shared" si="7"/>
        <v>0</v>
      </c>
    </row>
    <row r="79" spans="1:10" ht="60" customHeight="1">
      <c r="A79" s="20" t="s">
        <v>148</v>
      </c>
      <c r="B79" s="13">
        <v>841</v>
      </c>
      <c r="C79" s="14" t="s">
        <v>16</v>
      </c>
      <c r="D79" s="14" t="s">
        <v>33</v>
      </c>
      <c r="E79" s="23" t="s">
        <v>149</v>
      </c>
      <c r="F79" s="27"/>
      <c r="G79" s="22">
        <f aca="true" t="shared" si="9" ref="G79:I80">G80</f>
        <v>10000</v>
      </c>
      <c r="H79" s="22">
        <f t="shared" si="9"/>
        <v>10000</v>
      </c>
      <c r="I79" s="22">
        <f t="shared" si="9"/>
        <v>0</v>
      </c>
      <c r="J79" s="67">
        <f t="shared" si="7"/>
        <v>0</v>
      </c>
    </row>
    <row r="80" spans="1:10" ht="26.25" customHeight="1">
      <c r="A80" s="20" t="s">
        <v>119</v>
      </c>
      <c r="B80" s="13">
        <v>841</v>
      </c>
      <c r="C80" s="14" t="s">
        <v>16</v>
      </c>
      <c r="D80" s="14" t="s">
        <v>33</v>
      </c>
      <c r="E80" s="23" t="s">
        <v>149</v>
      </c>
      <c r="F80" s="27" t="s">
        <v>51</v>
      </c>
      <c r="G80" s="22">
        <f t="shared" si="9"/>
        <v>10000</v>
      </c>
      <c r="H80" s="22">
        <f t="shared" si="9"/>
        <v>10000</v>
      </c>
      <c r="I80" s="22">
        <f t="shared" si="9"/>
        <v>0</v>
      </c>
      <c r="J80" s="67">
        <f t="shared" si="7"/>
        <v>0</v>
      </c>
    </row>
    <row r="81" spans="1:10" ht="24.75" customHeight="1">
      <c r="A81" s="20" t="s">
        <v>120</v>
      </c>
      <c r="B81" s="13">
        <v>841</v>
      </c>
      <c r="C81" s="14" t="s">
        <v>16</v>
      </c>
      <c r="D81" s="14" t="s">
        <v>33</v>
      </c>
      <c r="E81" s="23" t="s">
        <v>149</v>
      </c>
      <c r="F81" s="27" t="s">
        <v>54</v>
      </c>
      <c r="G81" s="22">
        <v>10000</v>
      </c>
      <c r="H81" s="22">
        <v>10000</v>
      </c>
      <c r="I81" s="22">
        <v>0</v>
      </c>
      <c r="J81" s="67">
        <f t="shared" si="7"/>
        <v>0</v>
      </c>
    </row>
    <row r="82" spans="1:10" ht="12.75">
      <c r="A82" s="19" t="s">
        <v>3</v>
      </c>
      <c r="B82" s="16">
        <v>841</v>
      </c>
      <c r="C82" s="17" t="s">
        <v>17</v>
      </c>
      <c r="D82" s="17"/>
      <c r="E82" s="23"/>
      <c r="F82" s="17"/>
      <c r="G82" s="18">
        <f>G83+G95+G91+G87</f>
        <v>23942955.88</v>
      </c>
      <c r="H82" s="18">
        <f>H83+H95+H91+H87</f>
        <v>28105984.61</v>
      </c>
      <c r="I82" s="18">
        <f>I83+I95+I91+I87</f>
        <v>9807978.19</v>
      </c>
      <c r="J82" s="67">
        <f t="shared" si="7"/>
        <v>34.89640489773256</v>
      </c>
    </row>
    <row r="83" spans="1:10" ht="12.75">
      <c r="A83" s="28" t="s">
        <v>4</v>
      </c>
      <c r="B83" s="16">
        <v>841</v>
      </c>
      <c r="C83" s="17" t="s">
        <v>17</v>
      </c>
      <c r="D83" s="17" t="s">
        <v>18</v>
      </c>
      <c r="E83" s="21"/>
      <c r="F83" s="17"/>
      <c r="G83" s="18">
        <f>+G84</f>
        <v>96071.88</v>
      </c>
      <c r="H83" s="18">
        <f>+H84</f>
        <v>96071.88</v>
      </c>
      <c r="I83" s="18">
        <f>+I84</f>
        <v>0</v>
      </c>
      <c r="J83" s="67">
        <f t="shared" si="7"/>
        <v>0</v>
      </c>
    </row>
    <row r="84" spans="1:10" ht="102.75" customHeight="1">
      <c r="A84" s="20" t="s">
        <v>150</v>
      </c>
      <c r="B84" s="13">
        <v>841</v>
      </c>
      <c r="C84" s="14" t="s">
        <v>17</v>
      </c>
      <c r="D84" s="14" t="s">
        <v>18</v>
      </c>
      <c r="E84" s="23" t="s">
        <v>235</v>
      </c>
      <c r="F84" s="14"/>
      <c r="G84" s="22">
        <f aca="true" t="shared" si="10" ref="G84:I85">G85</f>
        <v>96071.88</v>
      </c>
      <c r="H84" s="22">
        <f t="shared" si="10"/>
        <v>96071.88</v>
      </c>
      <c r="I84" s="22">
        <f t="shared" si="10"/>
        <v>0</v>
      </c>
      <c r="J84" s="67">
        <f t="shared" si="7"/>
        <v>0</v>
      </c>
    </row>
    <row r="85" spans="1:10" ht="27" customHeight="1">
      <c r="A85" s="20" t="s">
        <v>119</v>
      </c>
      <c r="B85" s="13">
        <v>841</v>
      </c>
      <c r="C85" s="14" t="s">
        <v>17</v>
      </c>
      <c r="D85" s="14" t="s">
        <v>18</v>
      </c>
      <c r="E85" s="23" t="s">
        <v>235</v>
      </c>
      <c r="F85" s="14" t="s">
        <v>51</v>
      </c>
      <c r="G85" s="22">
        <f t="shared" si="10"/>
        <v>96071.88</v>
      </c>
      <c r="H85" s="22">
        <f t="shared" si="10"/>
        <v>96071.88</v>
      </c>
      <c r="I85" s="22">
        <f t="shared" si="10"/>
        <v>0</v>
      </c>
      <c r="J85" s="67">
        <f t="shared" si="7"/>
        <v>0</v>
      </c>
    </row>
    <row r="86" spans="1:10" ht="38.25">
      <c r="A86" s="20" t="s">
        <v>120</v>
      </c>
      <c r="B86" s="13">
        <v>841</v>
      </c>
      <c r="C86" s="14" t="s">
        <v>17</v>
      </c>
      <c r="D86" s="14" t="s">
        <v>18</v>
      </c>
      <c r="E86" s="23" t="s">
        <v>235</v>
      </c>
      <c r="F86" s="14" t="s">
        <v>54</v>
      </c>
      <c r="G86" s="22">
        <v>96071.88</v>
      </c>
      <c r="H86" s="22">
        <v>96071.88</v>
      </c>
      <c r="I86" s="22">
        <v>0</v>
      </c>
      <c r="J86" s="67">
        <f t="shared" si="7"/>
        <v>0</v>
      </c>
    </row>
    <row r="87" spans="1:10" ht="14.25" customHeight="1">
      <c r="A87" s="29" t="s">
        <v>124</v>
      </c>
      <c r="B87" s="16">
        <v>841</v>
      </c>
      <c r="C87" s="17" t="s">
        <v>17</v>
      </c>
      <c r="D87" s="17" t="s">
        <v>22</v>
      </c>
      <c r="E87" s="21"/>
      <c r="F87" s="17"/>
      <c r="G87" s="18">
        <f>+G88</f>
        <v>3900000</v>
      </c>
      <c r="H87" s="18">
        <f>+H88</f>
        <v>4186068.6</v>
      </c>
      <c r="I87" s="18">
        <f>+I88</f>
        <v>1908252.6</v>
      </c>
      <c r="J87" s="67">
        <f t="shared" si="7"/>
        <v>45.58579379229476</v>
      </c>
    </row>
    <row r="88" spans="1:10" ht="74.25" customHeight="1">
      <c r="A88" s="30" t="s">
        <v>182</v>
      </c>
      <c r="B88" s="13">
        <v>841</v>
      </c>
      <c r="C88" s="14" t="s">
        <v>17</v>
      </c>
      <c r="D88" s="14" t="s">
        <v>22</v>
      </c>
      <c r="E88" s="23" t="s">
        <v>151</v>
      </c>
      <c r="F88" s="14"/>
      <c r="G88" s="22">
        <f aca="true" t="shared" si="11" ref="G88:I89">G89</f>
        <v>3900000</v>
      </c>
      <c r="H88" s="22">
        <f t="shared" si="11"/>
        <v>4186068.6</v>
      </c>
      <c r="I88" s="22">
        <f t="shared" si="11"/>
        <v>1908252.6</v>
      </c>
      <c r="J88" s="67">
        <f t="shared" si="7"/>
        <v>45.58579379229476</v>
      </c>
    </row>
    <row r="89" spans="1:10" ht="14.25" customHeight="1">
      <c r="A89" s="20" t="s">
        <v>52</v>
      </c>
      <c r="B89" s="13">
        <v>841</v>
      </c>
      <c r="C89" s="14" t="s">
        <v>17</v>
      </c>
      <c r="D89" s="14" t="s">
        <v>22</v>
      </c>
      <c r="E89" s="23" t="s">
        <v>151</v>
      </c>
      <c r="F89" s="14" t="s">
        <v>53</v>
      </c>
      <c r="G89" s="22">
        <f t="shared" si="11"/>
        <v>3900000</v>
      </c>
      <c r="H89" s="22">
        <f t="shared" si="11"/>
        <v>4186068.6</v>
      </c>
      <c r="I89" s="22">
        <f t="shared" si="11"/>
        <v>1908252.6</v>
      </c>
      <c r="J89" s="67">
        <f t="shared" si="7"/>
        <v>45.58579379229476</v>
      </c>
    </row>
    <row r="90" spans="1:10" ht="51.75" customHeight="1">
      <c r="A90" s="31" t="s">
        <v>128</v>
      </c>
      <c r="B90" s="13">
        <v>841</v>
      </c>
      <c r="C90" s="14" t="s">
        <v>17</v>
      </c>
      <c r="D90" s="14" t="s">
        <v>22</v>
      </c>
      <c r="E90" s="23" t="s">
        <v>151</v>
      </c>
      <c r="F90" s="14" t="s">
        <v>58</v>
      </c>
      <c r="G90" s="22">
        <v>3900000</v>
      </c>
      <c r="H90" s="22">
        <v>4186068.6</v>
      </c>
      <c r="I90" s="22">
        <v>1908252.6</v>
      </c>
      <c r="J90" s="67">
        <f t="shared" si="7"/>
        <v>45.58579379229476</v>
      </c>
    </row>
    <row r="91" spans="1:10" ht="18.75" customHeight="1">
      <c r="A91" s="19" t="s">
        <v>87</v>
      </c>
      <c r="B91" s="16">
        <v>841</v>
      </c>
      <c r="C91" s="17" t="s">
        <v>17</v>
      </c>
      <c r="D91" s="17" t="s">
        <v>20</v>
      </c>
      <c r="E91" s="23"/>
      <c r="F91" s="14"/>
      <c r="G91" s="18">
        <f>+G92</f>
        <v>19558000</v>
      </c>
      <c r="H91" s="18">
        <f>+H92</f>
        <v>23434960.13</v>
      </c>
      <c r="I91" s="18">
        <f>+I92</f>
        <v>7836268.42</v>
      </c>
      <c r="J91" s="67">
        <f t="shared" si="7"/>
        <v>33.43836890069418</v>
      </c>
    </row>
    <row r="92" spans="1:10" ht="25.5" customHeight="1">
      <c r="A92" s="20" t="s">
        <v>125</v>
      </c>
      <c r="B92" s="13">
        <v>841</v>
      </c>
      <c r="C92" s="14" t="s">
        <v>17</v>
      </c>
      <c r="D92" s="14" t="s">
        <v>20</v>
      </c>
      <c r="E92" s="23" t="s">
        <v>152</v>
      </c>
      <c r="F92" s="14"/>
      <c r="G92" s="22">
        <f aca="true" t="shared" si="12" ref="G92:I93">G93</f>
        <v>19558000</v>
      </c>
      <c r="H92" s="22">
        <f t="shared" si="12"/>
        <v>23434960.13</v>
      </c>
      <c r="I92" s="22">
        <f t="shared" si="12"/>
        <v>7836268.42</v>
      </c>
      <c r="J92" s="67">
        <f t="shared" si="7"/>
        <v>33.43836890069418</v>
      </c>
    </row>
    <row r="93" spans="1:10" ht="24.75" customHeight="1">
      <c r="A93" s="20" t="s">
        <v>119</v>
      </c>
      <c r="B93" s="13">
        <v>841</v>
      </c>
      <c r="C93" s="14" t="s">
        <v>17</v>
      </c>
      <c r="D93" s="14" t="s">
        <v>20</v>
      </c>
      <c r="E93" s="23" t="s">
        <v>152</v>
      </c>
      <c r="F93" s="14" t="s">
        <v>51</v>
      </c>
      <c r="G93" s="22">
        <f t="shared" si="12"/>
        <v>19558000</v>
      </c>
      <c r="H93" s="22">
        <f t="shared" si="12"/>
        <v>23434960.13</v>
      </c>
      <c r="I93" s="22">
        <f t="shared" si="12"/>
        <v>7836268.42</v>
      </c>
      <c r="J93" s="67">
        <f t="shared" si="7"/>
        <v>33.43836890069418</v>
      </c>
    </row>
    <row r="94" spans="1:10" ht="23.25" customHeight="1">
      <c r="A94" s="20" t="s">
        <v>120</v>
      </c>
      <c r="B94" s="13">
        <v>841</v>
      </c>
      <c r="C94" s="14" t="s">
        <v>17</v>
      </c>
      <c r="D94" s="14" t="s">
        <v>20</v>
      </c>
      <c r="E94" s="23" t="s">
        <v>152</v>
      </c>
      <c r="F94" s="14" t="s">
        <v>54</v>
      </c>
      <c r="G94" s="22">
        <v>19558000</v>
      </c>
      <c r="H94" s="22">
        <v>23434960.13</v>
      </c>
      <c r="I94" s="22">
        <v>7836268.42</v>
      </c>
      <c r="J94" s="67">
        <f t="shared" si="7"/>
        <v>33.43836890069418</v>
      </c>
    </row>
    <row r="95" spans="1:10" ht="25.5">
      <c r="A95" s="32" t="s">
        <v>31</v>
      </c>
      <c r="B95" s="16">
        <v>841</v>
      </c>
      <c r="C95" s="17" t="s">
        <v>17</v>
      </c>
      <c r="D95" s="17" t="s">
        <v>28</v>
      </c>
      <c r="E95" s="33"/>
      <c r="F95" s="34"/>
      <c r="G95" s="18">
        <f>G99+G96</f>
        <v>388884</v>
      </c>
      <c r="H95" s="18">
        <f>H99+H96</f>
        <v>388884</v>
      </c>
      <c r="I95" s="18">
        <f>I99+I96</f>
        <v>63457.17</v>
      </c>
      <c r="J95" s="67">
        <f t="shared" si="7"/>
        <v>16.31776313759373</v>
      </c>
    </row>
    <row r="96" spans="1:10" ht="63.75">
      <c r="A96" s="20" t="s">
        <v>86</v>
      </c>
      <c r="B96" s="13">
        <v>841</v>
      </c>
      <c r="C96" s="14" t="s">
        <v>17</v>
      </c>
      <c r="D96" s="14" t="s">
        <v>28</v>
      </c>
      <c r="E96" s="23" t="s">
        <v>114</v>
      </c>
      <c r="F96" s="17"/>
      <c r="G96" s="22">
        <f aca="true" t="shared" si="13" ref="G96:I97">G97</f>
        <v>238884</v>
      </c>
      <c r="H96" s="22">
        <f t="shared" si="13"/>
        <v>238884</v>
      </c>
      <c r="I96" s="22">
        <f t="shared" si="13"/>
        <v>63457.17</v>
      </c>
      <c r="J96" s="67">
        <f t="shared" si="7"/>
        <v>26.56401014718441</v>
      </c>
    </row>
    <row r="97" spans="1:10" ht="40.5" customHeight="1">
      <c r="A97" s="20" t="s">
        <v>70</v>
      </c>
      <c r="B97" s="13">
        <v>841</v>
      </c>
      <c r="C97" s="14" t="s">
        <v>17</v>
      </c>
      <c r="D97" s="14" t="s">
        <v>28</v>
      </c>
      <c r="E97" s="23" t="s">
        <v>114</v>
      </c>
      <c r="F97" s="14" t="s">
        <v>50</v>
      </c>
      <c r="G97" s="22">
        <f t="shared" si="13"/>
        <v>238884</v>
      </c>
      <c r="H97" s="22">
        <f t="shared" si="13"/>
        <v>238884</v>
      </c>
      <c r="I97" s="22">
        <f t="shared" si="13"/>
        <v>63457.17</v>
      </c>
      <c r="J97" s="67">
        <f t="shared" si="7"/>
        <v>26.56401014718441</v>
      </c>
    </row>
    <row r="98" spans="1:10" ht="25.5">
      <c r="A98" s="20" t="s">
        <v>71</v>
      </c>
      <c r="B98" s="13">
        <v>841</v>
      </c>
      <c r="C98" s="14" t="s">
        <v>17</v>
      </c>
      <c r="D98" s="14" t="s">
        <v>28</v>
      </c>
      <c r="E98" s="23" t="s">
        <v>114</v>
      </c>
      <c r="F98" s="14" t="s">
        <v>68</v>
      </c>
      <c r="G98" s="22">
        <v>238884</v>
      </c>
      <c r="H98" s="22">
        <v>238884</v>
      </c>
      <c r="I98" s="22">
        <v>63457.17</v>
      </c>
      <c r="J98" s="67">
        <f t="shared" si="7"/>
        <v>26.56401014718441</v>
      </c>
    </row>
    <row r="99" spans="1:10" ht="25.5">
      <c r="A99" s="35" t="s">
        <v>94</v>
      </c>
      <c r="B99" s="13">
        <v>841</v>
      </c>
      <c r="C99" s="14" t="s">
        <v>17</v>
      </c>
      <c r="D99" s="14" t="s">
        <v>28</v>
      </c>
      <c r="E99" s="23" t="s">
        <v>153</v>
      </c>
      <c r="F99" s="17"/>
      <c r="G99" s="22">
        <f aca="true" t="shared" si="14" ref="G99:I100">G100</f>
        <v>150000</v>
      </c>
      <c r="H99" s="22">
        <f t="shared" si="14"/>
        <v>150000</v>
      </c>
      <c r="I99" s="22">
        <f t="shared" si="14"/>
        <v>0</v>
      </c>
      <c r="J99" s="67">
        <f t="shared" si="7"/>
        <v>0</v>
      </c>
    </row>
    <row r="100" spans="1:10" ht="25.5">
      <c r="A100" s="20" t="s">
        <v>119</v>
      </c>
      <c r="B100" s="13">
        <v>841</v>
      </c>
      <c r="C100" s="14" t="s">
        <v>17</v>
      </c>
      <c r="D100" s="14" t="s">
        <v>28</v>
      </c>
      <c r="E100" s="23" t="s">
        <v>153</v>
      </c>
      <c r="F100" s="14" t="s">
        <v>51</v>
      </c>
      <c r="G100" s="22">
        <f t="shared" si="14"/>
        <v>150000</v>
      </c>
      <c r="H100" s="22">
        <f t="shared" si="14"/>
        <v>150000</v>
      </c>
      <c r="I100" s="22">
        <f t="shared" si="14"/>
        <v>0</v>
      </c>
      <c r="J100" s="67">
        <f t="shared" si="7"/>
        <v>0</v>
      </c>
    </row>
    <row r="101" spans="1:10" ht="38.25">
      <c r="A101" s="20" t="s">
        <v>120</v>
      </c>
      <c r="B101" s="13">
        <v>841</v>
      </c>
      <c r="C101" s="14" t="s">
        <v>17</v>
      </c>
      <c r="D101" s="14" t="s">
        <v>28</v>
      </c>
      <c r="E101" s="23" t="s">
        <v>153</v>
      </c>
      <c r="F101" s="14" t="s">
        <v>54</v>
      </c>
      <c r="G101" s="22">
        <v>150000</v>
      </c>
      <c r="H101" s="22">
        <v>150000</v>
      </c>
      <c r="I101" s="22">
        <v>0</v>
      </c>
      <c r="J101" s="67">
        <f t="shared" si="7"/>
        <v>0</v>
      </c>
    </row>
    <row r="102" spans="1:10" ht="12.75">
      <c r="A102" s="19" t="s">
        <v>96</v>
      </c>
      <c r="B102" s="16">
        <v>841</v>
      </c>
      <c r="C102" s="17" t="s">
        <v>18</v>
      </c>
      <c r="D102" s="17"/>
      <c r="E102" s="21"/>
      <c r="F102" s="17"/>
      <c r="G102" s="18">
        <f>G103+G112</f>
        <v>3103486.1799999997</v>
      </c>
      <c r="H102" s="18">
        <f>H103+H112</f>
        <v>2677486.1799999997</v>
      </c>
      <c r="I102" s="18">
        <f>I103+I112</f>
        <v>2182378.76</v>
      </c>
      <c r="J102" s="67">
        <f t="shared" si="7"/>
        <v>81.50849764610176</v>
      </c>
    </row>
    <row r="103" spans="1:10" ht="12.75">
      <c r="A103" s="36" t="s">
        <v>97</v>
      </c>
      <c r="B103" s="37">
        <v>841</v>
      </c>
      <c r="C103" s="38" t="s">
        <v>18</v>
      </c>
      <c r="D103" s="17" t="s">
        <v>23</v>
      </c>
      <c r="E103" s="21"/>
      <c r="F103" s="17"/>
      <c r="G103" s="18">
        <f>+G107+G104</f>
        <v>1376000</v>
      </c>
      <c r="H103" s="18">
        <f>+H107+H104</f>
        <v>950000</v>
      </c>
      <c r="I103" s="18">
        <f>+I107+I104</f>
        <v>828416.49</v>
      </c>
      <c r="J103" s="67">
        <f t="shared" si="7"/>
        <v>87.20173578947367</v>
      </c>
    </row>
    <row r="104" spans="1:10" ht="38.25">
      <c r="A104" s="39" t="s">
        <v>136</v>
      </c>
      <c r="B104" s="40">
        <v>841</v>
      </c>
      <c r="C104" s="41" t="s">
        <v>18</v>
      </c>
      <c r="D104" s="41" t="s">
        <v>23</v>
      </c>
      <c r="E104" s="23" t="s">
        <v>225</v>
      </c>
      <c r="F104" s="41"/>
      <c r="G104" s="22">
        <f aca="true" t="shared" si="15" ref="G104:I105">G105</f>
        <v>426000</v>
      </c>
      <c r="H104" s="22">
        <f t="shared" si="15"/>
        <v>0</v>
      </c>
      <c r="I104" s="22">
        <f t="shared" si="15"/>
        <v>0</v>
      </c>
      <c r="J104" s="67">
        <v>0</v>
      </c>
    </row>
    <row r="105" spans="1:10" ht="25.5">
      <c r="A105" s="39" t="s">
        <v>129</v>
      </c>
      <c r="B105" s="40">
        <v>841</v>
      </c>
      <c r="C105" s="41" t="s">
        <v>18</v>
      </c>
      <c r="D105" s="41" t="s">
        <v>23</v>
      </c>
      <c r="E105" s="23" t="s">
        <v>225</v>
      </c>
      <c r="F105" s="41" t="s">
        <v>122</v>
      </c>
      <c r="G105" s="22">
        <f t="shared" si="15"/>
        <v>426000</v>
      </c>
      <c r="H105" s="22">
        <f t="shared" si="15"/>
        <v>0</v>
      </c>
      <c r="I105" s="22">
        <f t="shared" si="15"/>
        <v>0</v>
      </c>
      <c r="J105" s="67">
        <v>0</v>
      </c>
    </row>
    <row r="106" spans="1:10" ht="12.75">
      <c r="A106" s="39" t="s">
        <v>121</v>
      </c>
      <c r="B106" s="40">
        <v>841</v>
      </c>
      <c r="C106" s="41" t="s">
        <v>18</v>
      </c>
      <c r="D106" s="41" t="s">
        <v>23</v>
      </c>
      <c r="E106" s="23" t="s">
        <v>225</v>
      </c>
      <c r="F106" s="41" t="s">
        <v>123</v>
      </c>
      <c r="G106" s="22">
        <v>426000</v>
      </c>
      <c r="H106" s="22">
        <v>0</v>
      </c>
      <c r="I106" s="22">
        <v>0</v>
      </c>
      <c r="J106" s="67">
        <v>0</v>
      </c>
    </row>
    <row r="107" spans="1:10" ht="25.5">
      <c r="A107" s="42" t="s">
        <v>200</v>
      </c>
      <c r="B107" s="40">
        <v>841</v>
      </c>
      <c r="C107" s="41" t="s">
        <v>18</v>
      </c>
      <c r="D107" s="14" t="s">
        <v>23</v>
      </c>
      <c r="E107" s="23" t="s">
        <v>201</v>
      </c>
      <c r="F107" s="41"/>
      <c r="G107" s="22">
        <f>G108+G110</f>
        <v>950000</v>
      </c>
      <c r="H107" s="22">
        <f>H108+H110</f>
        <v>950000</v>
      </c>
      <c r="I107" s="22">
        <f>I108+I110</f>
        <v>828416.49</v>
      </c>
      <c r="J107" s="67">
        <f t="shared" si="7"/>
        <v>87.20173578947367</v>
      </c>
    </row>
    <row r="108" spans="1:10" ht="25.5">
      <c r="A108" s="42" t="s">
        <v>119</v>
      </c>
      <c r="B108" s="40">
        <v>841</v>
      </c>
      <c r="C108" s="41" t="s">
        <v>18</v>
      </c>
      <c r="D108" s="14" t="s">
        <v>23</v>
      </c>
      <c r="E108" s="23" t="s">
        <v>201</v>
      </c>
      <c r="F108" s="41" t="s">
        <v>51</v>
      </c>
      <c r="G108" s="22">
        <f>G109</f>
        <v>791389.24</v>
      </c>
      <c r="H108" s="22">
        <f>H109</f>
        <v>789389.24</v>
      </c>
      <c r="I108" s="22">
        <f>I109</f>
        <v>667805.73</v>
      </c>
      <c r="J108" s="67">
        <f t="shared" si="7"/>
        <v>84.59777460356565</v>
      </c>
    </row>
    <row r="109" spans="1:10" ht="38.25">
      <c r="A109" s="42" t="s">
        <v>120</v>
      </c>
      <c r="B109" s="40">
        <v>841</v>
      </c>
      <c r="C109" s="41" t="s">
        <v>18</v>
      </c>
      <c r="D109" s="14" t="s">
        <v>23</v>
      </c>
      <c r="E109" s="23" t="s">
        <v>201</v>
      </c>
      <c r="F109" s="41" t="s">
        <v>54</v>
      </c>
      <c r="G109" s="22">
        <v>791389.24</v>
      </c>
      <c r="H109" s="22">
        <v>789389.24</v>
      </c>
      <c r="I109" s="22">
        <v>667805.73</v>
      </c>
      <c r="J109" s="67">
        <f t="shared" si="7"/>
        <v>84.59777460356565</v>
      </c>
    </row>
    <row r="110" spans="1:10" ht="12.75">
      <c r="A110" s="20" t="s">
        <v>52</v>
      </c>
      <c r="B110" s="40">
        <v>841</v>
      </c>
      <c r="C110" s="41" t="s">
        <v>18</v>
      </c>
      <c r="D110" s="14" t="s">
        <v>23</v>
      </c>
      <c r="E110" s="23" t="s">
        <v>201</v>
      </c>
      <c r="F110" s="41" t="s">
        <v>53</v>
      </c>
      <c r="G110" s="22">
        <v>158610.76</v>
      </c>
      <c r="H110" s="22">
        <v>160610.76</v>
      </c>
      <c r="I110" s="22">
        <v>160610.76</v>
      </c>
      <c r="J110" s="67">
        <f t="shared" si="7"/>
        <v>100</v>
      </c>
    </row>
    <row r="111" spans="1:10" ht="12.75">
      <c r="A111" s="20" t="s">
        <v>203</v>
      </c>
      <c r="B111" s="40">
        <v>841</v>
      </c>
      <c r="C111" s="41" t="s">
        <v>18</v>
      </c>
      <c r="D111" s="14" t="s">
        <v>23</v>
      </c>
      <c r="E111" s="23" t="s">
        <v>201</v>
      </c>
      <c r="F111" s="41" t="s">
        <v>202</v>
      </c>
      <c r="G111" s="22">
        <v>158610.76</v>
      </c>
      <c r="H111" s="22">
        <v>160610.76</v>
      </c>
      <c r="I111" s="22">
        <v>160610.76</v>
      </c>
      <c r="J111" s="67">
        <f t="shared" si="7"/>
        <v>100</v>
      </c>
    </row>
    <row r="112" spans="1:10" ht="25.5">
      <c r="A112" s="43" t="s">
        <v>215</v>
      </c>
      <c r="B112" s="37">
        <v>841</v>
      </c>
      <c r="C112" s="38" t="s">
        <v>18</v>
      </c>
      <c r="D112" s="38" t="s">
        <v>18</v>
      </c>
      <c r="E112" s="21" t="s">
        <v>214</v>
      </c>
      <c r="F112" s="38"/>
      <c r="G112" s="18">
        <f>G113</f>
        <v>1727486.18</v>
      </c>
      <c r="H112" s="18">
        <f>H113</f>
        <v>1727486.18</v>
      </c>
      <c r="I112" s="18">
        <f>I113</f>
        <v>1353962.27</v>
      </c>
      <c r="J112" s="67">
        <f t="shared" si="7"/>
        <v>78.37760357654497</v>
      </c>
    </row>
    <row r="113" spans="1:10" ht="38.25">
      <c r="A113" s="39" t="s">
        <v>216</v>
      </c>
      <c r="B113" s="40">
        <v>841</v>
      </c>
      <c r="C113" s="41" t="s">
        <v>18</v>
      </c>
      <c r="D113" s="41" t="s">
        <v>18</v>
      </c>
      <c r="E113" s="23" t="s">
        <v>214</v>
      </c>
      <c r="F113" s="41"/>
      <c r="G113" s="22">
        <f aca="true" t="shared" si="16" ref="G113:I114">G114</f>
        <v>1727486.18</v>
      </c>
      <c r="H113" s="22">
        <f t="shared" si="16"/>
        <v>1727486.18</v>
      </c>
      <c r="I113" s="22">
        <f t="shared" si="16"/>
        <v>1353962.27</v>
      </c>
      <c r="J113" s="67">
        <f t="shared" si="7"/>
        <v>78.37760357654497</v>
      </c>
    </row>
    <row r="114" spans="1:10" ht="25.5">
      <c r="A114" s="39" t="s">
        <v>129</v>
      </c>
      <c r="B114" s="40">
        <v>841</v>
      </c>
      <c r="C114" s="41" t="s">
        <v>18</v>
      </c>
      <c r="D114" s="41" t="s">
        <v>18</v>
      </c>
      <c r="E114" s="23" t="s">
        <v>214</v>
      </c>
      <c r="F114" s="41" t="s">
        <v>122</v>
      </c>
      <c r="G114" s="22">
        <f t="shared" si="16"/>
        <v>1727486.18</v>
      </c>
      <c r="H114" s="22">
        <f t="shared" si="16"/>
        <v>1727486.18</v>
      </c>
      <c r="I114" s="22">
        <f t="shared" si="16"/>
        <v>1353962.27</v>
      </c>
      <c r="J114" s="67">
        <f t="shared" si="7"/>
        <v>78.37760357654497</v>
      </c>
    </row>
    <row r="115" spans="1:10" ht="15.75" customHeight="1">
      <c r="A115" s="39" t="s">
        <v>121</v>
      </c>
      <c r="B115" s="40">
        <v>841</v>
      </c>
      <c r="C115" s="41" t="s">
        <v>18</v>
      </c>
      <c r="D115" s="41" t="s">
        <v>18</v>
      </c>
      <c r="E115" s="23" t="s">
        <v>214</v>
      </c>
      <c r="F115" s="41" t="s">
        <v>123</v>
      </c>
      <c r="G115" s="22">
        <v>1727486.18</v>
      </c>
      <c r="H115" s="22">
        <v>1727486.18</v>
      </c>
      <c r="I115" s="22">
        <v>1353962.27</v>
      </c>
      <c r="J115" s="67">
        <f t="shared" si="7"/>
        <v>78.37760357654497</v>
      </c>
    </row>
    <row r="116" spans="1:10" s="24" customFormat="1" ht="14.25" customHeight="1">
      <c r="A116" s="19" t="s">
        <v>7</v>
      </c>
      <c r="B116" s="16">
        <v>841</v>
      </c>
      <c r="C116" s="17" t="s">
        <v>21</v>
      </c>
      <c r="D116" s="17"/>
      <c r="E116" s="21"/>
      <c r="F116" s="17"/>
      <c r="G116" s="18">
        <f>+G117+G121</f>
        <v>5020000</v>
      </c>
      <c r="H116" s="18">
        <f>+H117+H121</f>
        <v>5020000</v>
      </c>
      <c r="I116" s="18">
        <f>+I117+I121</f>
        <v>2962033.69</v>
      </c>
      <c r="J116" s="67">
        <f t="shared" si="7"/>
        <v>59.00465517928287</v>
      </c>
    </row>
    <row r="117" spans="1:10" s="24" customFormat="1" ht="12.75" customHeight="1">
      <c r="A117" s="19" t="s">
        <v>135</v>
      </c>
      <c r="B117" s="13">
        <v>841</v>
      </c>
      <c r="C117" s="17" t="s">
        <v>21</v>
      </c>
      <c r="D117" s="17" t="s">
        <v>16</v>
      </c>
      <c r="E117" s="21"/>
      <c r="F117" s="17"/>
      <c r="G117" s="18">
        <f aca="true" t="shared" si="17" ref="G117:I119">G118</f>
        <v>5000000</v>
      </c>
      <c r="H117" s="18">
        <f t="shared" si="17"/>
        <v>5000000</v>
      </c>
      <c r="I117" s="18">
        <f t="shared" si="17"/>
        <v>2962033.69</v>
      </c>
      <c r="J117" s="67">
        <f t="shared" si="7"/>
        <v>59.240673799999996</v>
      </c>
    </row>
    <row r="118" spans="1:10" ht="16.5" customHeight="1">
      <c r="A118" s="20" t="s">
        <v>74</v>
      </c>
      <c r="B118" s="13">
        <v>841</v>
      </c>
      <c r="C118" s="14" t="s">
        <v>21</v>
      </c>
      <c r="D118" s="14" t="s">
        <v>16</v>
      </c>
      <c r="E118" s="23" t="s">
        <v>154</v>
      </c>
      <c r="F118" s="14"/>
      <c r="G118" s="22">
        <f t="shared" si="17"/>
        <v>5000000</v>
      </c>
      <c r="H118" s="22">
        <f t="shared" si="17"/>
        <v>5000000</v>
      </c>
      <c r="I118" s="22">
        <f t="shared" si="17"/>
        <v>2962033.69</v>
      </c>
      <c r="J118" s="67">
        <f t="shared" si="7"/>
        <v>59.240673799999996</v>
      </c>
    </row>
    <row r="119" spans="1:10" ht="36" customHeight="1">
      <c r="A119" s="20" t="s">
        <v>89</v>
      </c>
      <c r="B119" s="13">
        <v>841</v>
      </c>
      <c r="C119" s="14" t="s">
        <v>21</v>
      </c>
      <c r="D119" s="14" t="s">
        <v>16</v>
      </c>
      <c r="E119" s="23" t="s">
        <v>154</v>
      </c>
      <c r="F119" s="14" t="s">
        <v>57</v>
      </c>
      <c r="G119" s="22">
        <f t="shared" si="17"/>
        <v>5000000</v>
      </c>
      <c r="H119" s="22">
        <f t="shared" si="17"/>
        <v>5000000</v>
      </c>
      <c r="I119" s="22">
        <f t="shared" si="17"/>
        <v>2962033.69</v>
      </c>
      <c r="J119" s="67">
        <f t="shared" si="7"/>
        <v>59.240673799999996</v>
      </c>
    </row>
    <row r="120" spans="1:10" ht="15.75" customHeight="1">
      <c r="A120" s="20" t="s">
        <v>105</v>
      </c>
      <c r="B120" s="13">
        <v>841</v>
      </c>
      <c r="C120" s="14" t="s">
        <v>21</v>
      </c>
      <c r="D120" s="14" t="s">
        <v>16</v>
      </c>
      <c r="E120" s="23" t="s">
        <v>154</v>
      </c>
      <c r="F120" s="14" t="s">
        <v>104</v>
      </c>
      <c r="G120" s="22">
        <v>5000000</v>
      </c>
      <c r="H120" s="22">
        <v>5000000</v>
      </c>
      <c r="I120" s="22">
        <v>2962033.69</v>
      </c>
      <c r="J120" s="67">
        <f t="shared" si="7"/>
        <v>59.240673799999996</v>
      </c>
    </row>
    <row r="121" spans="1:10" ht="24.75" customHeight="1">
      <c r="A121" s="19" t="s">
        <v>10</v>
      </c>
      <c r="B121" s="16">
        <v>841</v>
      </c>
      <c r="C121" s="17" t="s">
        <v>21</v>
      </c>
      <c r="D121" s="17" t="s">
        <v>21</v>
      </c>
      <c r="E121" s="21"/>
      <c r="F121" s="17"/>
      <c r="G121" s="18">
        <f>G122+G125</f>
        <v>20000</v>
      </c>
      <c r="H121" s="18">
        <f>H122+H125</f>
        <v>20000</v>
      </c>
      <c r="I121" s="18">
        <f>I122+I125</f>
        <v>0</v>
      </c>
      <c r="J121" s="67">
        <f t="shared" si="7"/>
        <v>0</v>
      </c>
    </row>
    <row r="122" spans="1:10" ht="22.5" customHeight="1">
      <c r="A122" s="20" t="s">
        <v>11</v>
      </c>
      <c r="B122" s="13">
        <v>841</v>
      </c>
      <c r="C122" s="14" t="s">
        <v>21</v>
      </c>
      <c r="D122" s="14" t="s">
        <v>21</v>
      </c>
      <c r="E122" s="23" t="s">
        <v>155</v>
      </c>
      <c r="F122" s="14"/>
      <c r="G122" s="22">
        <f aca="true" t="shared" si="18" ref="G122:I123">G123</f>
        <v>10000</v>
      </c>
      <c r="H122" s="22">
        <f t="shared" si="18"/>
        <v>10000</v>
      </c>
      <c r="I122" s="22">
        <f t="shared" si="18"/>
        <v>0</v>
      </c>
      <c r="J122" s="67">
        <f t="shared" si="7"/>
        <v>0</v>
      </c>
    </row>
    <row r="123" spans="1:10" ht="27" customHeight="1">
      <c r="A123" s="20" t="s">
        <v>119</v>
      </c>
      <c r="B123" s="13">
        <v>841</v>
      </c>
      <c r="C123" s="14" t="s">
        <v>21</v>
      </c>
      <c r="D123" s="14" t="s">
        <v>21</v>
      </c>
      <c r="E123" s="23" t="s">
        <v>155</v>
      </c>
      <c r="F123" s="14" t="s">
        <v>51</v>
      </c>
      <c r="G123" s="22">
        <f>G124</f>
        <v>10000</v>
      </c>
      <c r="H123" s="22">
        <f>H124</f>
        <v>10000</v>
      </c>
      <c r="I123" s="22">
        <f t="shared" si="18"/>
        <v>0</v>
      </c>
      <c r="J123" s="67">
        <f t="shared" si="7"/>
        <v>0</v>
      </c>
    </row>
    <row r="124" spans="1:10" ht="25.5" customHeight="1">
      <c r="A124" s="20" t="s">
        <v>120</v>
      </c>
      <c r="B124" s="13">
        <v>841</v>
      </c>
      <c r="C124" s="14" t="s">
        <v>21</v>
      </c>
      <c r="D124" s="14" t="s">
        <v>21</v>
      </c>
      <c r="E124" s="23" t="s">
        <v>155</v>
      </c>
      <c r="F124" s="14" t="s">
        <v>54</v>
      </c>
      <c r="G124" s="22">
        <v>10000</v>
      </c>
      <c r="H124" s="22">
        <v>10000</v>
      </c>
      <c r="I124" s="22">
        <v>0</v>
      </c>
      <c r="J124" s="67">
        <f t="shared" si="7"/>
        <v>0</v>
      </c>
    </row>
    <row r="125" spans="1:10" ht="24.75" customHeight="1">
      <c r="A125" s="20" t="s">
        <v>156</v>
      </c>
      <c r="B125" s="13">
        <v>841</v>
      </c>
      <c r="C125" s="14" t="s">
        <v>21</v>
      </c>
      <c r="D125" s="14" t="s">
        <v>21</v>
      </c>
      <c r="E125" s="23" t="s">
        <v>157</v>
      </c>
      <c r="F125" s="14"/>
      <c r="G125" s="22">
        <f aca="true" t="shared" si="19" ref="G125:I126">G126</f>
        <v>10000</v>
      </c>
      <c r="H125" s="22">
        <f t="shared" si="19"/>
        <v>10000</v>
      </c>
      <c r="I125" s="22">
        <f t="shared" si="19"/>
        <v>0</v>
      </c>
      <c r="J125" s="67">
        <f t="shared" si="7"/>
        <v>0</v>
      </c>
    </row>
    <row r="126" spans="1:10" ht="25.5" customHeight="1">
      <c r="A126" s="20" t="s">
        <v>119</v>
      </c>
      <c r="B126" s="13">
        <v>841</v>
      </c>
      <c r="C126" s="14" t="s">
        <v>21</v>
      </c>
      <c r="D126" s="14" t="s">
        <v>21</v>
      </c>
      <c r="E126" s="23" t="s">
        <v>157</v>
      </c>
      <c r="F126" s="14" t="s">
        <v>51</v>
      </c>
      <c r="G126" s="22">
        <f t="shared" si="19"/>
        <v>10000</v>
      </c>
      <c r="H126" s="22">
        <f t="shared" si="19"/>
        <v>10000</v>
      </c>
      <c r="I126" s="22">
        <f t="shared" si="19"/>
        <v>0</v>
      </c>
      <c r="J126" s="67">
        <f t="shared" si="7"/>
        <v>0</v>
      </c>
    </row>
    <row r="127" spans="1:10" ht="25.5" customHeight="1">
      <c r="A127" s="20" t="s">
        <v>120</v>
      </c>
      <c r="B127" s="13">
        <v>841</v>
      </c>
      <c r="C127" s="14" t="s">
        <v>21</v>
      </c>
      <c r="D127" s="14" t="s">
        <v>21</v>
      </c>
      <c r="E127" s="23" t="s">
        <v>157</v>
      </c>
      <c r="F127" s="14" t="s">
        <v>54</v>
      </c>
      <c r="G127" s="22">
        <v>10000</v>
      </c>
      <c r="H127" s="22">
        <v>10000</v>
      </c>
      <c r="I127" s="22">
        <v>0</v>
      </c>
      <c r="J127" s="67">
        <f t="shared" si="7"/>
        <v>0</v>
      </c>
    </row>
    <row r="128" spans="1:10" ht="16.5" customHeight="1">
      <c r="A128" s="19" t="s">
        <v>209</v>
      </c>
      <c r="B128" s="16">
        <v>841</v>
      </c>
      <c r="C128" s="17" t="s">
        <v>22</v>
      </c>
      <c r="D128" s="17"/>
      <c r="E128" s="21"/>
      <c r="F128" s="17"/>
      <c r="G128" s="18">
        <f>G129+G144</f>
        <v>28608880</v>
      </c>
      <c r="H128" s="18">
        <f>H129+H144</f>
        <v>28073867.060000002</v>
      </c>
      <c r="I128" s="18">
        <f>I129+I144</f>
        <v>17129985.12</v>
      </c>
      <c r="J128" s="67">
        <f t="shared" si="7"/>
        <v>61.01754732751805</v>
      </c>
    </row>
    <row r="129" spans="1:10" s="24" customFormat="1" ht="15.75" customHeight="1">
      <c r="A129" s="19" t="s">
        <v>13</v>
      </c>
      <c r="B129" s="16">
        <v>841</v>
      </c>
      <c r="C129" s="17" t="s">
        <v>22</v>
      </c>
      <c r="D129" s="17" t="s">
        <v>15</v>
      </c>
      <c r="E129" s="21"/>
      <c r="F129" s="17"/>
      <c r="G129" s="18">
        <f>G130+G133+G136</f>
        <v>21356399</v>
      </c>
      <c r="H129" s="18">
        <f>H130+H133+H136+H141</f>
        <v>20821386.060000002</v>
      </c>
      <c r="I129" s="18">
        <f>I130+I133+I136+I141</f>
        <v>13607551.27</v>
      </c>
      <c r="J129" s="67">
        <f t="shared" si="7"/>
        <v>65.35372443884265</v>
      </c>
    </row>
    <row r="130" spans="1:10" ht="17.25" customHeight="1">
      <c r="A130" s="20" t="s">
        <v>88</v>
      </c>
      <c r="B130" s="13">
        <v>841</v>
      </c>
      <c r="C130" s="14" t="s">
        <v>22</v>
      </c>
      <c r="D130" s="14" t="s">
        <v>15</v>
      </c>
      <c r="E130" s="23" t="s">
        <v>158</v>
      </c>
      <c r="F130" s="14"/>
      <c r="G130" s="22">
        <f aca="true" t="shared" si="20" ref="G130:I131">G131</f>
        <v>7246100</v>
      </c>
      <c r="H130" s="22">
        <f t="shared" si="20"/>
        <v>7246100</v>
      </c>
      <c r="I130" s="22">
        <f t="shared" si="20"/>
        <v>3839239.96</v>
      </c>
      <c r="J130" s="67">
        <f t="shared" si="7"/>
        <v>52.983535419053005</v>
      </c>
    </row>
    <row r="131" spans="1:10" ht="38.25" customHeight="1">
      <c r="A131" s="20" t="s">
        <v>89</v>
      </c>
      <c r="B131" s="13">
        <v>841</v>
      </c>
      <c r="C131" s="14" t="s">
        <v>22</v>
      </c>
      <c r="D131" s="14" t="s">
        <v>15</v>
      </c>
      <c r="E131" s="23" t="s">
        <v>158</v>
      </c>
      <c r="F131" s="14" t="s">
        <v>57</v>
      </c>
      <c r="G131" s="22">
        <f t="shared" si="20"/>
        <v>7246100</v>
      </c>
      <c r="H131" s="22">
        <f t="shared" si="20"/>
        <v>7246100</v>
      </c>
      <c r="I131" s="22">
        <f t="shared" si="20"/>
        <v>3839239.96</v>
      </c>
      <c r="J131" s="67">
        <f t="shared" si="7"/>
        <v>52.983535419053005</v>
      </c>
    </row>
    <row r="132" spans="1:10" ht="16.5" customHeight="1">
      <c r="A132" s="20" t="s">
        <v>105</v>
      </c>
      <c r="B132" s="13">
        <v>841</v>
      </c>
      <c r="C132" s="14" t="s">
        <v>22</v>
      </c>
      <c r="D132" s="14" t="s">
        <v>15</v>
      </c>
      <c r="E132" s="23" t="s">
        <v>158</v>
      </c>
      <c r="F132" s="14" t="s">
        <v>104</v>
      </c>
      <c r="G132" s="22">
        <v>7246100</v>
      </c>
      <c r="H132" s="22">
        <v>7246100</v>
      </c>
      <c r="I132" s="22">
        <v>3839239.96</v>
      </c>
      <c r="J132" s="67">
        <f t="shared" si="7"/>
        <v>52.983535419053005</v>
      </c>
    </row>
    <row r="133" spans="1:10" ht="16.5" customHeight="1">
      <c r="A133" s="44" t="s">
        <v>75</v>
      </c>
      <c r="B133" s="13">
        <v>841</v>
      </c>
      <c r="C133" s="14" t="s">
        <v>22</v>
      </c>
      <c r="D133" s="14" t="s">
        <v>15</v>
      </c>
      <c r="E133" s="23" t="s">
        <v>159</v>
      </c>
      <c r="F133" s="14"/>
      <c r="G133" s="22">
        <f aca="true" t="shared" si="21" ref="G133:I134">G134</f>
        <v>12622092</v>
      </c>
      <c r="H133" s="22">
        <f t="shared" si="21"/>
        <v>11993091.06</v>
      </c>
      <c r="I133" s="22">
        <f t="shared" si="21"/>
        <v>8186116.31</v>
      </c>
      <c r="J133" s="67">
        <f aca="true" t="shared" si="22" ref="J133:J198">I133/H133*100</f>
        <v>68.25693450542349</v>
      </c>
    </row>
    <row r="134" spans="1:10" ht="35.25" customHeight="1">
      <c r="A134" s="20" t="s">
        <v>89</v>
      </c>
      <c r="B134" s="13">
        <v>841</v>
      </c>
      <c r="C134" s="14" t="s">
        <v>22</v>
      </c>
      <c r="D134" s="14" t="s">
        <v>15</v>
      </c>
      <c r="E134" s="23" t="s">
        <v>159</v>
      </c>
      <c r="F134" s="14" t="s">
        <v>57</v>
      </c>
      <c r="G134" s="22">
        <f t="shared" si="21"/>
        <v>12622092</v>
      </c>
      <c r="H134" s="22">
        <f t="shared" si="21"/>
        <v>11993091.06</v>
      </c>
      <c r="I134" s="22">
        <f t="shared" si="21"/>
        <v>8186116.31</v>
      </c>
      <c r="J134" s="67">
        <f t="shared" si="22"/>
        <v>68.25693450542349</v>
      </c>
    </row>
    <row r="135" spans="1:10" ht="17.25" customHeight="1">
      <c r="A135" s="20" t="s">
        <v>105</v>
      </c>
      <c r="B135" s="13">
        <v>841</v>
      </c>
      <c r="C135" s="14" t="s">
        <v>22</v>
      </c>
      <c r="D135" s="14" t="s">
        <v>15</v>
      </c>
      <c r="E135" s="23" t="s">
        <v>159</v>
      </c>
      <c r="F135" s="14" t="s">
        <v>104</v>
      </c>
      <c r="G135" s="22">
        <v>12622092</v>
      </c>
      <c r="H135" s="22">
        <v>11993091.06</v>
      </c>
      <c r="I135" s="22">
        <v>8186116.31</v>
      </c>
      <c r="J135" s="67">
        <f t="shared" si="22"/>
        <v>68.25693450542349</v>
      </c>
    </row>
    <row r="136" spans="1:10" ht="54.75" customHeight="1">
      <c r="A136" s="20" t="s">
        <v>204</v>
      </c>
      <c r="B136" s="13">
        <v>841</v>
      </c>
      <c r="C136" s="14" t="s">
        <v>22</v>
      </c>
      <c r="D136" s="14" t="s">
        <v>15</v>
      </c>
      <c r="E136" s="23" t="s">
        <v>221</v>
      </c>
      <c r="F136" s="14"/>
      <c r="G136" s="22">
        <f>G137+G139</f>
        <v>1488207</v>
      </c>
      <c r="H136" s="22">
        <f>H137+H139</f>
        <v>1527298</v>
      </c>
      <c r="I136" s="22">
        <f>I137+I139</f>
        <v>1527298</v>
      </c>
      <c r="J136" s="67">
        <f t="shared" si="22"/>
        <v>100</v>
      </c>
    </row>
    <row r="137" spans="1:10" ht="29.25" customHeight="1">
      <c r="A137" s="20" t="s">
        <v>119</v>
      </c>
      <c r="B137" s="13">
        <v>841</v>
      </c>
      <c r="C137" s="14" t="s">
        <v>22</v>
      </c>
      <c r="D137" s="14" t="s">
        <v>15</v>
      </c>
      <c r="E137" s="23" t="s">
        <v>221</v>
      </c>
      <c r="F137" s="14" t="s">
        <v>51</v>
      </c>
      <c r="G137" s="22">
        <f>G138</f>
        <v>1488207</v>
      </c>
      <c r="H137" s="22">
        <f>H138</f>
        <v>889000</v>
      </c>
      <c r="I137" s="22">
        <f>I138</f>
        <v>889000</v>
      </c>
      <c r="J137" s="67">
        <f t="shared" si="22"/>
        <v>100</v>
      </c>
    </row>
    <row r="138" spans="1:10" ht="24" customHeight="1">
      <c r="A138" s="20" t="s">
        <v>120</v>
      </c>
      <c r="B138" s="13">
        <v>841</v>
      </c>
      <c r="C138" s="14" t="s">
        <v>22</v>
      </c>
      <c r="D138" s="14" t="s">
        <v>15</v>
      </c>
      <c r="E138" s="23" t="s">
        <v>221</v>
      </c>
      <c r="F138" s="14" t="s">
        <v>54</v>
      </c>
      <c r="G138" s="22">
        <v>1488207</v>
      </c>
      <c r="H138" s="22">
        <v>889000</v>
      </c>
      <c r="I138" s="22">
        <v>889000</v>
      </c>
      <c r="J138" s="67">
        <f t="shared" si="22"/>
        <v>100</v>
      </c>
    </row>
    <row r="139" spans="1:10" ht="24" customHeight="1">
      <c r="A139" s="20" t="s">
        <v>89</v>
      </c>
      <c r="B139" s="13">
        <v>841</v>
      </c>
      <c r="C139" s="14" t="s">
        <v>22</v>
      </c>
      <c r="D139" s="14" t="s">
        <v>15</v>
      </c>
      <c r="E139" s="23" t="s">
        <v>221</v>
      </c>
      <c r="F139" s="14" t="s">
        <v>57</v>
      </c>
      <c r="G139" s="22">
        <v>0</v>
      </c>
      <c r="H139" s="22">
        <v>638298</v>
      </c>
      <c r="I139" s="22">
        <v>638298</v>
      </c>
      <c r="J139" s="67">
        <f t="shared" si="22"/>
        <v>100</v>
      </c>
    </row>
    <row r="140" spans="1:10" ht="24" customHeight="1">
      <c r="A140" s="20" t="s">
        <v>105</v>
      </c>
      <c r="B140" s="13">
        <v>841</v>
      </c>
      <c r="C140" s="14" t="s">
        <v>22</v>
      </c>
      <c r="D140" s="14" t="s">
        <v>15</v>
      </c>
      <c r="E140" s="23" t="s">
        <v>221</v>
      </c>
      <c r="F140" s="14" t="s">
        <v>104</v>
      </c>
      <c r="G140" s="22">
        <v>0</v>
      </c>
      <c r="H140" s="22">
        <v>638298</v>
      </c>
      <c r="I140" s="22">
        <v>638298</v>
      </c>
      <c r="J140" s="67">
        <f t="shared" si="22"/>
        <v>100</v>
      </c>
    </row>
    <row r="141" spans="1:10" ht="24" customHeight="1">
      <c r="A141" s="20" t="s">
        <v>249</v>
      </c>
      <c r="B141" s="13">
        <v>841</v>
      </c>
      <c r="C141" s="14" t="s">
        <v>22</v>
      </c>
      <c r="D141" s="14" t="s">
        <v>15</v>
      </c>
      <c r="E141" s="23" t="s">
        <v>250</v>
      </c>
      <c r="F141" s="14"/>
      <c r="G141" s="22">
        <v>0</v>
      </c>
      <c r="H141" s="22">
        <v>54897</v>
      </c>
      <c r="I141" s="22">
        <v>54897</v>
      </c>
      <c r="J141" s="67">
        <f t="shared" si="22"/>
        <v>100</v>
      </c>
    </row>
    <row r="142" spans="1:10" ht="43.5" customHeight="1">
      <c r="A142" s="20" t="s">
        <v>89</v>
      </c>
      <c r="B142" s="13">
        <v>841</v>
      </c>
      <c r="C142" s="14" t="s">
        <v>22</v>
      </c>
      <c r="D142" s="14" t="s">
        <v>15</v>
      </c>
      <c r="E142" s="23" t="s">
        <v>250</v>
      </c>
      <c r="F142" s="14" t="s">
        <v>57</v>
      </c>
      <c r="G142" s="22">
        <v>0</v>
      </c>
      <c r="H142" s="22">
        <v>54897</v>
      </c>
      <c r="I142" s="22">
        <v>54897</v>
      </c>
      <c r="J142" s="67">
        <f t="shared" si="22"/>
        <v>100</v>
      </c>
    </row>
    <row r="143" spans="1:10" ht="24" customHeight="1">
      <c r="A143" s="20" t="s">
        <v>105</v>
      </c>
      <c r="B143" s="13">
        <v>841</v>
      </c>
      <c r="C143" s="14" t="s">
        <v>22</v>
      </c>
      <c r="D143" s="14" t="s">
        <v>15</v>
      </c>
      <c r="E143" s="23" t="s">
        <v>250</v>
      </c>
      <c r="F143" s="14" t="s">
        <v>104</v>
      </c>
      <c r="G143" s="22">
        <v>0</v>
      </c>
      <c r="H143" s="22">
        <v>54897</v>
      </c>
      <c r="I143" s="22">
        <v>54897</v>
      </c>
      <c r="J143" s="67">
        <f t="shared" si="22"/>
        <v>100</v>
      </c>
    </row>
    <row r="144" spans="1:10" ht="27.75" customHeight="1">
      <c r="A144" s="19" t="s">
        <v>37</v>
      </c>
      <c r="B144" s="13">
        <v>841</v>
      </c>
      <c r="C144" s="17" t="s">
        <v>22</v>
      </c>
      <c r="D144" s="17" t="s">
        <v>17</v>
      </c>
      <c r="E144" s="21"/>
      <c r="F144" s="17"/>
      <c r="G144" s="18">
        <f>G145+G151+G148</f>
        <v>7252481</v>
      </c>
      <c r="H144" s="18">
        <f>H145+H151+H148</f>
        <v>7252481</v>
      </c>
      <c r="I144" s="18">
        <f>I145+I151+I148</f>
        <v>3522433.85</v>
      </c>
      <c r="J144" s="67">
        <f t="shared" si="22"/>
        <v>48.56867394757739</v>
      </c>
    </row>
    <row r="145" spans="1:10" ht="37.5" customHeight="1">
      <c r="A145" s="20" t="s">
        <v>72</v>
      </c>
      <c r="B145" s="13">
        <v>841</v>
      </c>
      <c r="C145" s="14" t="s">
        <v>22</v>
      </c>
      <c r="D145" s="14" t="s">
        <v>17</v>
      </c>
      <c r="E145" s="23" t="s">
        <v>140</v>
      </c>
      <c r="F145" s="14"/>
      <c r="G145" s="22">
        <f aca="true" t="shared" si="23" ref="G145:I146">G146</f>
        <v>1711194</v>
      </c>
      <c r="H145" s="22">
        <f t="shared" si="23"/>
        <v>1711194</v>
      </c>
      <c r="I145" s="22">
        <f t="shared" si="23"/>
        <v>793271.75</v>
      </c>
      <c r="J145" s="67">
        <f t="shared" si="22"/>
        <v>46.35779169398677</v>
      </c>
    </row>
    <row r="146" spans="1:10" ht="50.25" customHeight="1">
      <c r="A146" s="20" t="s">
        <v>70</v>
      </c>
      <c r="B146" s="13">
        <v>841</v>
      </c>
      <c r="C146" s="14" t="s">
        <v>22</v>
      </c>
      <c r="D146" s="14" t="s">
        <v>17</v>
      </c>
      <c r="E146" s="23" t="s">
        <v>140</v>
      </c>
      <c r="F146" s="14" t="s">
        <v>50</v>
      </c>
      <c r="G146" s="22">
        <f t="shared" si="23"/>
        <v>1711194</v>
      </c>
      <c r="H146" s="22">
        <f t="shared" si="23"/>
        <v>1711194</v>
      </c>
      <c r="I146" s="22">
        <f t="shared" si="23"/>
        <v>793271.75</v>
      </c>
      <c r="J146" s="67">
        <f t="shared" si="22"/>
        <v>46.35779169398677</v>
      </c>
    </row>
    <row r="147" spans="1:10" ht="24" customHeight="1">
      <c r="A147" s="20" t="s">
        <v>71</v>
      </c>
      <c r="B147" s="13">
        <v>841</v>
      </c>
      <c r="C147" s="14" t="s">
        <v>22</v>
      </c>
      <c r="D147" s="14" t="s">
        <v>17</v>
      </c>
      <c r="E147" s="23" t="s">
        <v>140</v>
      </c>
      <c r="F147" s="14" t="s">
        <v>68</v>
      </c>
      <c r="G147" s="22">
        <v>1711194</v>
      </c>
      <c r="H147" s="22">
        <v>1711194</v>
      </c>
      <c r="I147" s="22">
        <v>793271.75</v>
      </c>
      <c r="J147" s="67">
        <f t="shared" si="22"/>
        <v>46.35779169398677</v>
      </c>
    </row>
    <row r="148" spans="1:10" ht="88.5" customHeight="1">
      <c r="A148" s="20" t="s">
        <v>76</v>
      </c>
      <c r="B148" s="13">
        <v>841</v>
      </c>
      <c r="C148" s="14" t="s">
        <v>22</v>
      </c>
      <c r="D148" s="14" t="s">
        <v>17</v>
      </c>
      <c r="E148" s="23" t="s">
        <v>115</v>
      </c>
      <c r="F148" s="14"/>
      <c r="G148" s="22">
        <f aca="true" t="shared" si="24" ref="G148:I149">G149</f>
        <v>21600</v>
      </c>
      <c r="H148" s="22">
        <f t="shared" si="24"/>
        <v>21600</v>
      </c>
      <c r="I148" s="22">
        <f t="shared" si="24"/>
        <v>10800</v>
      </c>
      <c r="J148" s="67">
        <f t="shared" si="22"/>
        <v>50</v>
      </c>
    </row>
    <row r="149" spans="1:10" ht="41.25" customHeight="1">
      <c r="A149" s="20" t="s">
        <v>80</v>
      </c>
      <c r="B149" s="13">
        <v>841</v>
      </c>
      <c r="C149" s="14" t="s">
        <v>22</v>
      </c>
      <c r="D149" s="14" t="s">
        <v>17</v>
      </c>
      <c r="E149" s="23" t="s">
        <v>115</v>
      </c>
      <c r="F149" s="14" t="s">
        <v>57</v>
      </c>
      <c r="G149" s="22">
        <f t="shared" si="24"/>
        <v>21600</v>
      </c>
      <c r="H149" s="22">
        <f t="shared" si="24"/>
        <v>21600</v>
      </c>
      <c r="I149" s="22">
        <f t="shared" si="24"/>
        <v>10800</v>
      </c>
      <c r="J149" s="67">
        <f t="shared" si="22"/>
        <v>50</v>
      </c>
    </row>
    <row r="150" spans="1:10" ht="20.25" customHeight="1">
      <c r="A150" s="20" t="s">
        <v>105</v>
      </c>
      <c r="B150" s="13">
        <v>841</v>
      </c>
      <c r="C150" s="14" t="s">
        <v>22</v>
      </c>
      <c r="D150" s="14" t="s">
        <v>17</v>
      </c>
      <c r="E150" s="23" t="s">
        <v>115</v>
      </c>
      <c r="F150" s="14" t="s">
        <v>104</v>
      </c>
      <c r="G150" s="22">
        <v>21600</v>
      </c>
      <c r="H150" s="22">
        <v>21600</v>
      </c>
      <c r="I150" s="22">
        <v>10800</v>
      </c>
      <c r="J150" s="67">
        <f t="shared" si="22"/>
        <v>50</v>
      </c>
    </row>
    <row r="151" spans="1:10" ht="33" customHeight="1">
      <c r="A151" s="20" t="s">
        <v>160</v>
      </c>
      <c r="B151" s="13">
        <v>841</v>
      </c>
      <c r="C151" s="14" t="s">
        <v>22</v>
      </c>
      <c r="D151" s="14" t="s">
        <v>17</v>
      </c>
      <c r="E151" s="23" t="s">
        <v>161</v>
      </c>
      <c r="F151" s="14"/>
      <c r="G151" s="22">
        <f>G152+G154+G156</f>
        <v>5519687</v>
      </c>
      <c r="H151" s="22">
        <f>H152+H154+H156</f>
        <v>5519687</v>
      </c>
      <c r="I151" s="22">
        <f>I152+I154+I156</f>
        <v>2718362.1</v>
      </c>
      <c r="J151" s="67">
        <f t="shared" si="22"/>
        <v>49.248482749112405</v>
      </c>
    </row>
    <row r="152" spans="1:10" ht="39" customHeight="1">
      <c r="A152" s="20" t="s">
        <v>70</v>
      </c>
      <c r="B152" s="13">
        <v>841</v>
      </c>
      <c r="C152" s="14" t="s">
        <v>22</v>
      </c>
      <c r="D152" s="14" t="s">
        <v>17</v>
      </c>
      <c r="E152" s="23" t="s">
        <v>161</v>
      </c>
      <c r="F152" s="14" t="s">
        <v>50</v>
      </c>
      <c r="G152" s="22">
        <f>G153</f>
        <v>4504387</v>
      </c>
      <c r="H152" s="22">
        <f>H153</f>
        <v>4504387</v>
      </c>
      <c r="I152" s="22">
        <f>I153</f>
        <v>2264535.91</v>
      </c>
      <c r="J152" s="67">
        <f t="shared" si="22"/>
        <v>50.274008649789636</v>
      </c>
    </row>
    <row r="153" spans="1:10" ht="25.5" customHeight="1">
      <c r="A153" s="20" t="s">
        <v>71</v>
      </c>
      <c r="B153" s="13">
        <v>841</v>
      </c>
      <c r="C153" s="14" t="s">
        <v>22</v>
      </c>
      <c r="D153" s="14" t="s">
        <v>17</v>
      </c>
      <c r="E153" s="23" t="s">
        <v>161</v>
      </c>
      <c r="F153" s="14" t="s">
        <v>68</v>
      </c>
      <c r="G153" s="22">
        <v>4504387</v>
      </c>
      <c r="H153" s="22">
        <v>4504387</v>
      </c>
      <c r="I153" s="22">
        <v>2264535.91</v>
      </c>
      <c r="J153" s="67">
        <f t="shared" si="22"/>
        <v>50.274008649789636</v>
      </c>
    </row>
    <row r="154" spans="1:10" ht="25.5" customHeight="1">
      <c r="A154" s="20" t="s">
        <v>119</v>
      </c>
      <c r="B154" s="13">
        <v>841</v>
      </c>
      <c r="C154" s="14" t="s">
        <v>22</v>
      </c>
      <c r="D154" s="14" t="s">
        <v>17</v>
      </c>
      <c r="E154" s="23" t="s">
        <v>161</v>
      </c>
      <c r="F154" s="14" t="s">
        <v>51</v>
      </c>
      <c r="G154" s="22">
        <f>G155</f>
        <v>925000</v>
      </c>
      <c r="H154" s="22">
        <f>H155</f>
        <v>925000</v>
      </c>
      <c r="I154" s="22">
        <f>I155</f>
        <v>448066.88</v>
      </c>
      <c r="J154" s="67">
        <f t="shared" si="22"/>
        <v>48.439662702702705</v>
      </c>
    </row>
    <row r="155" spans="1:10" ht="25.5" customHeight="1">
      <c r="A155" s="20" t="s">
        <v>120</v>
      </c>
      <c r="B155" s="13">
        <v>841</v>
      </c>
      <c r="C155" s="14" t="s">
        <v>22</v>
      </c>
      <c r="D155" s="14" t="s">
        <v>17</v>
      </c>
      <c r="E155" s="23" t="s">
        <v>161</v>
      </c>
      <c r="F155" s="14" t="s">
        <v>54</v>
      </c>
      <c r="G155" s="22">
        <v>925000</v>
      </c>
      <c r="H155" s="22">
        <v>925000</v>
      </c>
      <c r="I155" s="22">
        <v>448066.88</v>
      </c>
      <c r="J155" s="67">
        <f t="shared" si="22"/>
        <v>48.439662702702705</v>
      </c>
    </row>
    <row r="156" spans="1:10" ht="16.5" customHeight="1">
      <c r="A156" s="20" t="s">
        <v>52</v>
      </c>
      <c r="B156" s="13">
        <v>841</v>
      </c>
      <c r="C156" s="14" t="s">
        <v>22</v>
      </c>
      <c r="D156" s="14" t="s">
        <v>17</v>
      </c>
      <c r="E156" s="23" t="s">
        <v>161</v>
      </c>
      <c r="F156" s="14" t="s">
        <v>53</v>
      </c>
      <c r="G156" s="22">
        <f>G157</f>
        <v>90300</v>
      </c>
      <c r="H156" s="22">
        <f>H157</f>
        <v>90300</v>
      </c>
      <c r="I156" s="22">
        <f>I157</f>
        <v>5759.31</v>
      </c>
      <c r="J156" s="67">
        <f t="shared" si="22"/>
        <v>6.377973421926911</v>
      </c>
    </row>
    <row r="157" spans="1:10" ht="21.75" customHeight="1">
      <c r="A157" s="20" t="s">
        <v>107</v>
      </c>
      <c r="B157" s="13">
        <v>841</v>
      </c>
      <c r="C157" s="14" t="s">
        <v>22</v>
      </c>
      <c r="D157" s="14" t="s">
        <v>17</v>
      </c>
      <c r="E157" s="23" t="s">
        <v>161</v>
      </c>
      <c r="F157" s="14" t="s">
        <v>106</v>
      </c>
      <c r="G157" s="22">
        <v>90300</v>
      </c>
      <c r="H157" s="22">
        <v>90300</v>
      </c>
      <c r="I157" s="22">
        <v>5759.31</v>
      </c>
      <c r="J157" s="67">
        <f t="shared" si="22"/>
        <v>6.377973421926911</v>
      </c>
    </row>
    <row r="158" spans="1:10" ht="12.75">
      <c r="A158" s="19" t="s">
        <v>5</v>
      </c>
      <c r="B158" s="16">
        <v>841</v>
      </c>
      <c r="C158" s="17">
        <v>10</v>
      </c>
      <c r="D158" s="17"/>
      <c r="E158" s="23"/>
      <c r="F158" s="17"/>
      <c r="G158" s="18">
        <f>G159+G163+G167++G181</f>
        <v>38450239.52</v>
      </c>
      <c r="H158" s="18">
        <f>H159+H163+H167++H181</f>
        <v>38837107.28</v>
      </c>
      <c r="I158" s="18">
        <f>I159+I163+I167++I181</f>
        <v>14315680.129999999</v>
      </c>
      <c r="J158" s="67">
        <f t="shared" si="22"/>
        <v>36.86083009939354</v>
      </c>
    </row>
    <row r="159" spans="1:10" ht="12.75">
      <c r="A159" s="19" t="s">
        <v>6</v>
      </c>
      <c r="B159" s="16">
        <v>841</v>
      </c>
      <c r="C159" s="17">
        <v>10</v>
      </c>
      <c r="D159" s="17" t="s">
        <v>15</v>
      </c>
      <c r="E159" s="21"/>
      <c r="F159" s="17"/>
      <c r="G159" s="18">
        <f aca="true" t="shared" si="25" ref="G159:I160">G160</f>
        <v>2344000</v>
      </c>
      <c r="H159" s="18">
        <f t="shared" si="25"/>
        <v>2344000</v>
      </c>
      <c r="I159" s="18">
        <f t="shared" si="25"/>
        <v>805474.72</v>
      </c>
      <c r="J159" s="67">
        <f t="shared" si="22"/>
        <v>34.363255972696244</v>
      </c>
    </row>
    <row r="160" spans="1:10" ht="12.75">
      <c r="A160" s="20" t="s">
        <v>162</v>
      </c>
      <c r="B160" s="13">
        <v>841</v>
      </c>
      <c r="C160" s="14" t="s">
        <v>24</v>
      </c>
      <c r="D160" s="14" t="s">
        <v>15</v>
      </c>
      <c r="E160" s="23" t="s">
        <v>163</v>
      </c>
      <c r="F160" s="17"/>
      <c r="G160" s="22">
        <f t="shared" si="25"/>
        <v>2344000</v>
      </c>
      <c r="H160" s="22">
        <f t="shared" si="25"/>
        <v>2344000</v>
      </c>
      <c r="I160" s="22">
        <f t="shared" si="25"/>
        <v>805474.72</v>
      </c>
      <c r="J160" s="67">
        <f t="shared" si="22"/>
        <v>34.363255972696244</v>
      </c>
    </row>
    <row r="161" spans="1:10" ht="25.5">
      <c r="A161" s="20" t="s">
        <v>60</v>
      </c>
      <c r="B161" s="13">
        <v>841</v>
      </c>
      <c r="C161" s="14" t="s">
        <v>24</v>
      </c>
      <c r="D161" s="14" t="s">
        <v>15</v>
      </c>
      <c r="E161" s="23" t="s">
        <v>163</v>
      </c>
      <c r="F161" s="14" t="s">
        <v>59</v>
      </c>
      <c r="G161" s="22">
        <f>G162</f>
        <v>2344000</v>
      </c>
      <c r="H161" s="22">
        <f>H162</f>
        <v>2344000</v>
      </c>
      <c r="I161" s="22">
        <f>I162</f>
        <v>805474.72</v>
      </c>
      <c r="J161" s="67">
        <f t="shared" si="22"/>
        <v>34.363255972696244</v>
      </c>
    </row>
    <row r="162" spans="1:10" ht="37.5" customHeight="1">
      <c r="A162" s="20" t="s">
        <v>101</v>
      </c>
      <c r="B162" s="13">
        <v>841</v>
      </c>
      <c r="C162" s="14" t="s">
        <v>24</v>
      </c>
      <c r="D162" s="14" t="s">
        <v>15</v>
      </c>
      <c r="E162" s="23" t="s">
        <v>163</v>
      </c>
      <c r="F162" s="14" t="s">
        <v>100</v>
      </c>
      <c r="G162" s="22">
        <v>2344000</v>
      </c>
      <c r="H162" s="22">
        <v>2344000</v>
      </c>
      <c r="I162" s="22">
        <v>805474.72</v>
      </c>
      <c r="J162" s="67">
        <f t="shared" si="22"/>
        <v>34.363255972696244</v>
      </c>
    </row>
    <row r="163" spans="1:10" ht="12.75">
      <c r="A163" s="19" t="s">
        <v>41</v>
      </c>
      <c r="B163" s="16">
        <v>841</v>
      </c>
      <c r="C163" s="17" t="s">
        <v>24</v>
      </c>
      <c r="D163" s="17" t="s">
        <v>16</v>
      </c>
      <c r="E163" s="21"/>
      <c r="F163" s="17"/>
      <c r="G163" s="18">
        <f>+G164</f>
        <v>180400</v>
      </c>
      <c r="H163" s="18">
        <f>+H164</f>
        <v>180400</v>
      </c>
      <c r="I163" s="18">
        <f>+I164</f>
        <v>87200</v>
      </c>
      <c r="J163" s="67">
        <f t="shared" si="22"/>
        <v>48.33702882483371</v>
      </c>
    </row>
    <row r="164" spans="1:10" ht="38.25" customHeight="1">
      <c r="A164" s="20" t="s">
        <v>67</v>
      </c>
      <c r="B164" s="25">
        <v>841</v>
      </c>
      <c r="C164" s="13">
        <v>10</v>
      </c>
      <c r="D164" s="26" t="s">
        <v>16</v>
      </c>
      <c r="E164" s="23" t="s">
        <v>118</v>
      </c>
      <c r="F164" s="14"/>
      <c r="G164" s="22">
        <f aca="true" t="shared" si="26" ref="G164:I165">G165</f>
        <v>180400</v>
      </c>
      <c r="H164" s="22">
        <f t="shared" si="26"/>
        <v>180400</v>
      </c>
      <c r="I164" s="22">
        <f t="shared" si="26"/>
        <v>87200</v>
      </c>
      <c r="J164" s="67">
        <f t="shared" si="22"/>
        <v>48.33702882483371</v>
      </c>
    </row>
    <row r="165" spans="1:10" ht="25.5">
      <c r="A165" s="20" t="s">
        <v>60</v>
      </c>
      <c r="B165" s="25">
        <v>841</v>
      </c>
      <c r="C165" s="13">
        <v>10</v>
      </c>
      <c r="D165" s="26" t="s">
        <v>16</v>
      </c>
      <c r="E165" s="23" t="s">
        <v>118</v>
      </c>
      <c r="F165" s="14" t="s">
        <v>59</v>
      </c>
      <c r="G165" s="22">
        <f t="shared" si="26"/>
        <v>180400</v>
      </c>
      <c r="H165" s="22">
        <f t="shared" si="26"/>
        <v>180400</v>
      </c>
      <c r="I165" s="22">
        <f t="shared" si="26"/>
        <v>87200</v>
      </c>
      <c r="J165" s="67">
        <f t="shared" si="22"/>
        <v>48.33702882483371</v>
      </c>
    </row>
    <row r="166" spans="1:10" ht="42.75" customHeight="1">
      <c r="A166" s="20" t="s">
        <v>101</v>
      </c>
      <c r="B166" s="25">
        <v>841</v>
      </c>
      <c r="C166" s="13">
        <v>10</v>
      </c>
      <c r="D166" s="26" t="s">
        <v>16</v>
      </c>
      <c r="E166" s="23" t="s">
        <v>118</v>
      </c>
      <c r="F166" s="14" t="s">
        <v>100</v>
      </c>
      <c r="G166" s="22">
        <v>180400</v>
      </c>
      <c r="H166" s="22">
        <v>180400</v>
      </c>
      <c r="I166" s="22">
        <v>87200</v>
      </c>
      <c r="J166" s="67">
        <f t="shared" si="22"/>
        <v>48.33702882483371</v>
      </c>
    </row>
    <row r="167" spans="1:10" ht="12.75">
      <c r="A167" s="19" t="s">
        <v>29</v>
      </c>
      <c r="B167" s="12">
        <v>841</v>
      </c>
      <c r="C167" s="45" t="s">
        <v>24</v>
      </c>
      <c r="D167" s="45" t="s">
        <v>17</v>
      </c>
      <c r="E167" s="46"/>
      <c r="F167" s="47"/>
      <c r="G167" s="18">
        <f>+G175+G171+G168+G178</f>
        <v>34182651.52</v>
      </c>
      <c r="H167" s="18">
        <f>+H175+H171+H168+H178</f>
        <v>34511519.28</v>
      </c>
      <c r="I167" s="18">
        <f>+I175+I171+I168+I178</f>
        <v>12740410.04</v>
      </c>
      <c r="J167" s="67">
        <f t="shared" si="22"/>
        <v>36.916398657022555</v>
      </c>
    </row>
    <row r="168" spans="1:10" ht="25.5">
      <c r="A168" s="20" t="s">
        <v>134</v>
      </c>
      <c r="B168" s="48">
        <v>841</v>
      </c>
      <c r="C168" s="49" t="s">
        <v>24</v>
      </c>
      <c r="D168" s="49" t="s">
        <v>17</v>
      </c>
      <c r="E168" s="50" t="s">
        <v>195</v>
      </c>
      <c r="F168" s="49"/>
      <c r="G168" s="22">
        <f aca="true" t="shared" si="27" ref="G168:I169">G169</f>
        <v>5131339.2</v>
      </c>
      <c r="H168" s="22">
        <f t="shared" si="27"/>
        <v>5171493.6</v>
      </c>
      <c r="I168" s="22">
        <f t="shared" si="27"/>
        <v>5171493.6</v>
      </c>
      <c r="J168" s="67">
        <f t="shared" si="22"/>
        <v>100</v>
      </c>
    </row>
    <row r="169" spans="1:10" ht="25.5">
      <c r="A169" s="20" t="s">
        <v>60</v>
      </c>
      <c r="B169" s="13">
        <v>841</v>
      </c>
      <c r="C169" s="14" t="s">
        <v>24</v>
      </c>
      <c r="D169" s="14" t="s">
        <v>17</v>
      </c>
      <c r="E169" s="50" t="s">
        <v>195</v>
      </c>
      <c r="F169" s="14" t="s">
        <v>59</v>
      </c>
      <c r="G169" s="22">
        <f t="shared" si="27"/>
        <v>5131339.2</v>
      </c>
      <c r="H169" s="22">
        <f t="shared" si="27"/>
        <v>5171493.6</v>
      </c>
      <c r="I169" s="22">
        <f t="shared" si="27"/>
        <v>5171493.6</v>
      </c>
      <c r="J169" s="67">
        <f t="shared" si="22"/>
        <v>100</v>
      </c>
    </row>
    <row r="170" spans="1:10" ht="38.25">
      <c r="A170" s="20" t="s">
        <v>101</v>
      </c>
      <c r="B170" s="13">
        <v>841</v>
      </c>
      <c r="C170" s="14" t="s">
        <v>24</v>
      </c>
      <c r="D170" s="14" t="s">
        <v>17</v>
      </c>
      <c r="E170" s="50" t="s">
        <v>195</v>
      </c>
      <c r="F170" s="14" t="s">
        <v>100</v>
      </c>
      <c r="G170" s="22">
        <v>5131339.2</v>
      </c>
      <c r="H170" s="22">
        <v>5171493.6</v>
      </c>
      <c r="I170" s="22">
        <v>5171493.6</v>
      </c>
      <c r="J170" s="67">
        <f t="shared" si="22"/>
        <v>100</v>
      </c>
    </row>
    <row r="171" spans="1:10" ht="183.75" customHeight="1">
      <c r="A171" s="51" t="s">
        <v>184</v>
      </c>
      <c r="B171" s="25">
        <v>841</v>
      </c>
      <c r="C171" s="13">
        <v>10</v>
      </c>
      <c r="D171" s="14" t="s">
        <v>17</v>
      </c>
      <c r="E171" s="23" t="s">
        <v>186</v>
      </c>
      <c r="F171" s="14"/>
      <c r="G171" s="22">
        <f>+G172</f>
        <v>13734664</v>
      </c>
      <c r="H171" s="22">
        <f>+H172</f>
        <v>13734664</v>
      </c>
      <c r="I171" s="22">
        <f>+I172</f>
        <v>6522026</v>
      </c>
      <c r="J171" s="67">
        <f t="shared" si="22"/>
        <v>47.48587952351801</v>
      </c>
    </row>
    <row r="172" spans="1:10" ht="25.5">
      <c r="A172" s="20" t="s">
        <v>60</v>
      </c>
      <c r="B172" s="13">
        <v>841</v>
      </c>
      <c r="C172" s="14" t="s">
        <v>24</v>
      </c>
      <c r="D172" s="14" t="s">
        <v>17</v>
      </c>
      <c r="E172" s="23" t="s">
        <v>186</v>
      </c>
      <c r="F172" s="14" t="s">
        <v>59</v>
      </c>
      <c r="G172" s="22">
        <f>G173+G174</f>
        <v>13734664</v>
      </c>
      <c r="H172" s="22">
        <f>H173+H174</f>
        <v>13734664</v>
      </c>
      <c r="I172" s="22">
        <f>I173+I174</f>
        <v>6522026</v>
      </c>
      <c r="J172" s="67">
        <f t="shared" si="22"/>
        <v>47.48587952351801</v>
      </c>
    </row>
    <row r="173" spans="1:10" ht="25.5">
      <c r="A173" s="20" t="s">
        <v>99</v>
      </c>
      <c r="B173" s="25">
        <v>841</v>
      </c>
      <c r="C173" s="13">
        <v>10</v>
      </c>
      <c r="D173" s="14" t="s">
        <v>17</v>
      </c>
      <c r="E173" s="23" t="s">
        <v>186</v>
      </c>
      <c r="F173" s="14" t="s">
        <v>98</v>
      </c>
      <c r="G173" s="22">
        <v>9836760</v>
      </c>
      <c r="H173" s="22">
        <v>9836760</v>
      </c>
      <c r="I173" s="22">
        <v>4113679</v>
      </c>
      <c r="J173" s="67">
        <f t="shared" si="22"/>
        <v>41.8194507134463</v>
      </c>
    </row>
    <row r="174" spans="1:10" ht="40.5" customHeight="1">
      <c r="A174" s="20" t="s">
        <v>101</v>
      </c>
      <c r="B174" s="13">
        <v>841</v>
      </c>
      <c r="C174" s="14" t="s">
        <v>24</v>
      </c>
      <c r="D174" s="14" t="s">
        <v>17</v>
      </c>
      <c r="E174" s="23" t="s">
        <v>186</v>
      </c>
      <c r="F174" s="14" t="s">
        <v>100</v>
      </c>
      <c r="G174" s="22">
        <v>3897904</v>
      </c>
      <c r="H174" s="22">
        <v>3897904</v>
      </c>
      <c r="I174" s="22">
        <v>2408347</v>
      </c>
      <c r="J174" s="67">
        <f t="shared" si="22"/>
        <v>61.78569302886885</v>
      </c>
    </row>
    <row r="175" spans="1:10" ht="63.75">
      <c r="A175" s="20" t="s">
        <v>116</v>
      </c>
      <c r="B175" s="25">
        <v>841</v>
      </c>
      <c r="C175" s="26" t="s">
        <v>24</v>
      </c>
      <c r="D175" s="26" t="s">
        <v>17</v>
      </c>
      <c r="E175" s="52" t="s">
        <v>217</v>
      </c>
      <c r="F175" s="14"/>
      <c r="G175" s="22">
        <f aca="true" t="shared" si="28" ref="G175:I176">G176</f>
        <v>15203430</v>
      </c>
      <c r="H175" s="22">
        <f t="shared" si="28"/>
        <v>15203430</v>
      </c>
      <c r="I175" s="22">
        <f t="shared" si="28"/>
        <v>1010000</v>
      </c>
      <c r="J175" s="67">
        <f t="shared" si="22"/>
        <v>6.643237743061928</v>
      </c>
    </row>
    <row r="176" spans="1:10" ht="25.5">
      <c r="A176" s="20" t="s">
        <v>129</v>
      </c>
      <c r="B176" s="25">
        <v>841</v>
      </c>
      <c r="C176" s="26" t="s">
        <v>24</v>
      </c>
      <c r="D176" s="26" t="s">
        <v>17</v>
      </c>
      <c r="E176" s="52" t="s">
        <v>217</v>
      </c>
      <c r="F176" s="26" t="s">
        <v>122</v>
      </c>
      <c r="G176" s="22">
        <f t="shared" si="28"/>
        <v>15203430</v>
      </c>
      <c r="H176" s="22">
        <f t="shared" si="28"/>
        <v>15203430</v>
      </c>
      <c r="I176" s="22">
        <f t="shared" si="28"/>
        <v>1010000</v>
      </c>
      <c r="J176" s="67">
        <f t="shared" si="22"/>
        <v>6.643237743061928</v>
      </c>
    </row>
    <row r="177" spans="1:10" ht="33" customHeight="1">
      <c r="A177" s="20" t="s">
        <v>121</v>
      </c>
      <c r="B177" s="25">
        <v>841</v>
      </c>
      <c r="C177" s="26" t="s">
        <v>24</v>
      </c>
      <c r="D177" s="26" t="s">
        <v>17</v>
      </c>
      <c r="E177" s="52" t="s">
        <v>217</v>
      </c>
      <c r="F177" s="26" t="s">
        <v>123</v>
      </c>
      <c r="G177" s="22">
        <v>15203430</v>
      </c>
      <c r="H177" s="22">
        <v>15203430</v>
      </c>
      <c r="I177" s="22">
        <v>1010000</v>
      </c>
      <c r="J177" s="67">
        <f t="shared" si="22"/>
        <v>6.643237743061928</v>
      </c>
    </row>
    <row r="178" spans="1:10" ht="40.5" customHeight="1">
      <c r="A178" s="20" t="s">
        <v>210</v>
      </c>
      <c r="B178" s="25">
        <v>841</v>
      </c>
      <c r="C178" s="26" t="s">
        <v>24</v>
      </c>
      <c r="D178" s="26" t="s">
        <v>17</v>
      </c>
      <c r="E178" s="52" t="s">
        <v>211</v>
      </c>
      <c r="F178" s="26"/>
      <c r="G178" s="22">
        <f aca="true" t="shared" si="29" ref="G178:I179">G179</f>
        <v>113218.32</v>
      </c>
      <c r="H178" s="22">
        <f t="shared" si="29"/>
        <v>401931.68</v>
      </c>
      <c r="I178" s="22">
        <f t="shared" si="29"/>
        <v>36890.44</v>
      </c>
      <c r="J178" s="67">
        <f t="shared" si="22"/>
        <v>9.17828622018548</v>
      </c>
    </row>
    <row r="179" spans="1:10" ht="25.5" customHeight="1">
      <c r="A179" s="20" t="s">
        <v>60</v>
      </c>
      <c r="B179" s="25">
        <v>841</v>
      </c>
      <c r="C179" s="26" t="s">
        <v>24</v>
      </c>
      <c r="D179" s="26" t="s">
        <v>17</v>
      </c>
      <c r="E179" s="52" t="s">
        <v>211</v>
      </c>
      <c r="F179" s="26" t="s">
        <v>59</v>
      </c>
      <c r="G179" s="22">
        <f t="shared" si="29"/>
        <v>113218.32</v>
      </c>
      <c r="H179" s="22">
        <f t="shared" si="29"/>
        <v>401931.68</v>
      </c>
      <c r="I179" s="22">
        <f t="shared" si="29"/>
        <v>36890.44</v>
      </c>
      <c r="J179" s="67">
        <f t="shared" si="22"/>
        <v>9.17828622018548</v>
      </c>
    </row>
    <row r="180" spans="1:10" ht="33.75" customHeight="1">
      <c r="A180" s="20" t="s">
        <v>99</v>
      </c>
      <c r="B180" s="25">
        <v>841</v>
      </c>
      <c r="C180" s="26" t="s">
        <v>24</v>
      </c>
      <c r="D180" s="26" t="s">
        <v>17</v>
      </c>
      <c r="E180" s="52" t="s">
        <v>211</v>
      </c>
      <c r="F180" s="26" t="s">
        <v>98</v>
      </c>
      <c r="G180" s="22">
        <v>113218.32</v>
      </c>
      <c r="H180" s="22">
        <v>401931.68</v>
      </c>
      <c r="I180" s="22">
        <v>36890.44</v>
      </c>
      <c r="J180" s="67">
        <f t="shared" si="22"/>
        <v>9.17828622018548</v>
      </c>
    </row>
    <row r="181" spans="1:10" ht="27.75" customHeight="1">
      <c r="A181" s="19" t="s">
        <v>212</v>
      </c>
      <c r="B181" s="12">
        <v>841</v>
      </c>
      <c r="C181" s="45" t="s">
        <v>24</v>
      </c>
      <c r="D181" s="45" t="s">
        <v>19</v>
      </c>
      <c r="E181" s="46"/>
      <c r="F181" s="45"/>
      <c r="G181" s="18">
        <f>G182+G190+G195+G187+G198+G201</f>
        <v>1743188</v>
      </c>
      <c r="H181" s="18">
        <f>H182+H190+H195+H187+H198+H201</f>
        <v>1801188</v>
      </c>
      <c r="I181" s="18">
        <f>I182+I190+I195+I187+I198+I201</f>
        <v>682595.3700000001</v>
      </c>
      <c r="J181" s="67">
        <f t="shared" si="22"/>
        <v>37.896953011012734</v>
      </c>
    </row>
    <row r="182" spans="1:10" ht="38.25">
      <c r="A182" s="53" t="s">
        <v>46</v>
      </c>
      <c r="B182" s="13">
        <v>841</v>
      </c>
      <c r="C182" s="14" t="s">
        <v>24</v>
      </c>
      <c r="D182" s="14" t="s">
        <v>19</v>
      </c>
      <c r="E182" s="23" t="s">
        <v>113</v>
      </c>
      <c r="F182" s="14"/>
      <c r="G182" s="22">
        <f>G183+G185</f>
        <v>716652</v>
      </c>
      <c r="H182" s="22">
        <f>H183+H185</f>
        <v>716652</v>
      </c>
      <c r="I182" s="22">
        <f>I183+I185</f>
        <v>286680.41000000003</v>
      </c>
      <c r="J182" s="67">
        <f t="shared" si="22"/>
        <v>40.00273633506919</v>
      </c>
    </row>
    <row r="183" spans="1:10" ht="40.5" customHeight="1">
      <c r="A183" s="20" t="s">
        <v>70</v>
      </c>
      <c r="B183" s="13">
        <v>841</v>
      </c>
      <c r="C183" s="14" t="s">
        <v>24</v>
      </c>
      <c r="D183" s="14" t="s">
        <v>19</v>
      </c>
      <c r="E183" s="23" t="s">
        <v>113</v>
      </c>
      <c r="F183" s="14" t="s">
        <v>50</v>
      </c>
      <c r="G183" s="22">
        <f>G184</f>
        <v>469265.99</v>
      </c>
      <c r="H183" s="22">
        <f>H184</f>
        <v>469265.99</v>
      </c>
      <c r="I183" s="22">
        <f>I184</f>
        <v>250793.41</v>
      </c>
      <c r="J183" s="67">
        <f t="shared" si="22"/>
        <v>53.443764377640065</v>
      </c>
    </row>
    <row r="184" spans="1:10" ht="25.5">
      <c r="A184" s="20" t="s">
        <v>71</v>
      </c>
      <c r="B184" s="13">
        <v>841</v>
      </c>
      <c r="C184" s="14" t="s">
        <v>24</v>
      </c>
      <c r="D184" s="14" t="s">
        <v>19</v>
      </c>
      <c r="E184" s="23" t="s">
        <v>113</v>
      </c>
      <c r="F184" s="14" t="s">
        <v>68</v>
      </c>
      <c r="G184" s="22">
        <v>469265.99</v>
      </c>
      <c r="H184" s="22">
        <v>469265.99</v>
      </c>
      <c r="I184" s="22">
        <v>250793.41</v>
      </c>
      <c r="J184" s="67">
        <f t="shared" si="22"/>
        <v>53.443764377640065</v>
      </c>
    </row>
    <row r="185" spans="1:10" ht="25.5">
      <c r="A185" s="20" t="s">
        <v>119</v>
      </c>
      <c r="B185" s="13">
        <v>841</v>
      </c>
      <c r="C185" s="14" t="s">
        <v>24</v>
      </c>
      <c r="D185" s="14" t="s">
        <v>19</v>
      </c>
      <c r="E185" s="23" t="s">
        <v>113</v>
      </c>
      <c r="F185" s="14" t="s">
        <v>51</v>
      </c>
      <c r="G185" s="22">
        <f>G186</f>
        <v>247386.01</v>
      </c>
      <c r="H185" s="22">
        <f>H186</f>
        <v>247386.01</v>
      </c>
      <c r="I185" s="22">
        <f>I186</f>
        <v>35887</v>
      </c>
      <c r="J185" s="67">
        <f t="shared" si="22"/>
        <v>14.506479165899478</v>
      </c>
    </row>
    <row r="186" spans="1:10" ht="38.25">
      <c r="A186" s="20" t="s">
        <v>120</v>
      </c>
      <c r="B186" s="13">
        <v>841</v>
      </c>
      <c r="C186" s="14" t="s">
        <v>24</v>
      </c>
      <c r="D186" s="14" t="s">
        <v>19</v>
      </c>
      <c r="E186" s="23" t="s">
        <v>113</v>
      </c>
      <c r="F186" s="14" t="s">
        <v>54</v>
      </c>
      <c r="G186" s="22">
        <v>247386.01</v>
      </c>
      <c r="H186" s="22">
        <v>247386.01</v>
      </c>
      <c r="I186" s="22">
        <v>35887</v>
      </c>
      <c r="J186" s="67">
        <f t="shared" si="22"/>
        <v>14.506479165899478</v>
      </c>
    </row>
    <row r="187" spans="1:10" ht="25.5">
      <c r="A187" s="20" t="s">
        <v>108</v>
      </c>
      <c r="B187" s="13">
        <v>841</v>
      </c>
      <c r="C187" s="14" t="s">
        <v>24</v>
      </c>
      <c r="D187" s="14" t="s">
        <v>19</v>
      </c>
      <c r="E187" s="23" t="s">
        <v>213</v>
      </c>
      <c r="F187" s="14"/>
      <c r="G187" s="22">
        <f aca="true" t="shared" si="30" ref="G187:I188">G188</f>
        <v>10000</v>
      </c>
      <c r="H187" s="22">
        <f t="shared" si="30"/>
        <v>10000</v>
      </c>
      <c r="I187" s="22">
        <f t="shared" si="30"/>
        <v>0</v>
      </c>
      <c r="J187" s="67">
        <f t="shared" si="22"/>
        <v>0</v>
      </c>
    </row>
    <row r="188" spans="1:10" ht="25.5">
      <c r="A188" s="20" t="s">
        <v>119</v>
      </c>
      <c r="B188" s="13">
        <v>841</v>
      </c>
      <c r="C188" s="14" t="s">
        <v>24</v>
      </c>
      <c r="D188" s="14" t="s">
        <v>19</v>
      </c>
      <c r="E188" s="23" t="s">
        <v>213</v>
      </c>
      <c r="F188" s="14" t="s">
        <v>51</v>
      </c>
      <c r="G188" s="22">
        <f t="shared" si="30"/>
        <v>10000</v>
      </c>
      <c r="H188" s="22">
        <f t="shared" si="30"/>
        <v>10000</v>
      </c>
      <c r="I188" s="22">
        <f t="shared" si="30"/>
        <v>0</v>
      </c>
      <c r="J188" s="67">
        <f t="shared" si="22"/>
        <v>0</v>
      </c>
    </row>
    <row r="189" spans="1:10" ht="38.25">
      <c r="A189" s="20" t="s">
        <v>120</v>
      </c>
      <c r="B189" s="13">
        <v>841</v>
      </c>
      <c r="C189" s="14" t="s">
        <v>24</v>
      </c>
      <c r="D189" s="14" t="s">
        <v>19</v>
      </c>
      <c r="E189" s="23" t="s">
        <v>213</v>
      </c>
      <c r="F189" s="14" t="s">
        <v>54</v>
      </c>
      <c r="G189" s="22">
        <v>10000</v>
      </c>
      <c r="H189" s="22">
        <v>10000</v>
      </c>
      <c r="I189" s="22">
        <v>0</v>
      </c>
      <c r="J189" s="67">
        <f t="shared" si="22"/>
        <v>0</v>
      </c>
    </row>
    <row r="190" spans="1:10" ht="178.5">
      <c r="A190" s="51" t="s">
        <v>185</v>
      </c>
      <c r="B190" s="25">
        <v>841</v>
      </c>
      <c r="C190" s="14" t="s">
        <v>24</v>
      </c>
      <c r="D190" s="14" t="s">
        <v>19</v>
      </c>
      <c r="E190" s="23" t="s">
        <v>183</v>
      </c>
      <c r="F190" s="14"/>
      <c r="G190" s="22">
        <f>G191+G193</f>
        <v>955536</v>
      </c>
      <c r="H190" s="22">
        <f>H191+H193</f>
        <v>955536</v>
      </c>
      <c r="I190" s="22">
        <f>I191+I193</f>
        <v>337914.96</v>
      </c>
      <c r="J190" s="67">
        <f t="shared" si="22"/>
        <v>35.36391721504998</v>
      </c>
    </row>
    <row r="191" spans="1:10" ht="59.25" customHeight="1">
      <c r="A191" s="20" t="s">
        <v>70</v>
      </c>
      <c r="B191" s="13">
        <v>841</v>
      </c>
      <c r="C191" s="14" t="s">
        <v>24</v>
      </c>
      <c r="D191" s="14" t="s">
        <v>19</v>
      </c>
      <c r="E191" s="23" t="s">
        <v>183</v>
      </c>
      <c r="F191" s="14" t="s">
        <v>50</v>
      </c>
      <c r="G191" s="22">
        <f>G192</f>
        <v>669578.82</v>
      </c>
      <c r="H191" s="22">
        <f>H192</f>
        <v>669578.82</v>
      </c>
      <c r="I191" s="22">
        <f>I192</f>
        <v>333813.96</v>
      </c>
      <c r="J191" s="67">
        <f t="shared" si="22"/>
        <v>49.85431886868824</v>
      </c>
    </row>
    <row r="192" spans="1:10" ht="25.5">
      <c r="A192" s="20" t="s">
        <v>71</v>
      </c>
      <c r="B192" s="13">
        <v>841</v>
      </c>
      <c r="C192" s="14" t="s">
        <v>24</v>
      </c>
      <c r="D192" s="14" t="s">
        <v>19</v>
      </c>
      <c r="E192" s="23" t="s">
        <v>183</v>
      </c>
      <c r="F192" s="14" t="s">
        <v>68</v>
      </c>
      <c r="G192" s="22">
        <v>669578.82</v>
      </c>
      <c r="H192" s="22">
        <v>669578.82</v>
      </c>
      <c r="I192" s="22">
        <v>333813.96</v>
      </c>
      <c r="J192" s="67">
        <f t="shared" si="22"/>
        <v>49.85431886868824</v>
      </c>
    </row>
    <row r="193" spans="1:10" ht="25.5">
      <c r="A193" s="20" t="s">
        <v>119</v>
      </c>
      <c r="B193" s="13">
        <v>841</v>
      </c>
      <c r="C193" s="14" t="s">
        <v>24</v>
      </c>
      <c r="D193" s="14" t="s">
        <v>19</v>
      </c>
      <c r="E193" s="23" t="s">
        <v>183</v>
      </c>
      <c r="F193" s="14" t="s">
        <v>51</v>
      </c>
      <c r="G193" s="22">
        <f>G194</f>
        <v>285957.18</v>
      </c>
      <c r="H193" s="22">
        <f>H194</f>
        <v>285957.18</v>
      </c>
      <c r="I193" s="22">
        <f>I194</f>
        <v>4101</v>
      </c>
      <c r="J193" s="67">
        <f t="shared" si="22"/>
        <v>1.4341308023809718</v>
      </c>
    </row>
    <row r="194" spans="1:10" ht="34.5" customHeight="1">
      <c r="A194" s="20" t="s">
        <v>120</v>
      </c>
      <c r="B194" s="13">
        <v>841</v>
      </c>
      <c r="C194" s="14" t="s">
        <v>24</v>
      </c>
      <c r="D194" s="14" t="s">
        <v>19</v>
      </c>
      <c r="E194" s="23" t="s">
        <v>183</v>
      </c>
      <c r="F194" s="14" t="s">
        <v>54</v>
      </c>
      <c r="G194" s="22">
        <v>285957.18</v>
      </c>
      <c r="H194" s="22">
        <v>285957.18</v>
      </c>
      <c r="I194" s="22">
        <v>4101</v>
      </c>
      <c r="J194" s="67">
        <f t="shared" si="22"/>
        <v>1.4341308023809718</v>
      </c>
    </row>
    <row r="195" spans="1:10" ht="172.5" customHeight="1">
      <c r="A195" s="20" t="s">
        <v>187</v>
      </c>
      <c r="B195" s="13">
        <v>841</v>
      </c>
      <c r="C195" s="14" t="s">
        <v>24</v>
      </c>
      <c r="D195" s="14" t="s">
        <v>19</v>
      </c>
      <c r="E195" s="23" t="s">
        <v>188</v>
      </c>
      <c r="F195" s="14"/>
      <c r="G195" s="22">
        <f aca="true" t="shared" si="31" ref="G195:I196">G196</f>
        <v>49000</v>
      </c>
      <c r="H195" s="22">
        <f t="shared" si="31"/>
        <v>49000</v>
      </c>
      <c r="I195" s="22">
        <f t="shared" si="31"/>
        <v>0</v>
      </c>
      <c r="J195" s="67">
        <f t="shared" si="22"/>
        <v>0</v>
      </c>
    </row>
    <row r="196" spans="1:10" ht="25.5">
      <c r="A196" s="20" t="s">
        <v>119</v>
      </c>
      <c r="B196" s="13">
        <v>841</v>
      </c>
      <c r="C196" s="14" t="s">
        <v>24</v>
      </c>
      <c r="D196" s="14" t="s">
        <v>19</v>
      </c>
      <c r="E196" s="23" t="s">
        <v>188</v>
      </c>
      <c r="F196" s="14" t="s">
        <v>51</v>
      </c>
      <c r="G196" s="22">
        <f t="shared" si="31"/>
        <v>49000</v>
      </c>
      <c r="H196" s="22">
        <f t="shared" si="31"/>
        <v>49000</v>
      </c>
      <c r="I196" s="22">
        <f t="shared" si="31"/>
        <v>0</v>
      </c>
      <c r="J196" s="67">
        <f t="shared" si="22"/>
        <v>0</v>
      </c>
    </row>
    <row r="197" spans="1:10" ht="27.75" customHeight="1">
      <c r="A197" s="20" t="s">
        <v>120</v>
      </c>
      <c r="B197" s="13">
        <v>841</v>
      </c>
      <c r="C197" s="14" t="s">
        <v>24</v>
      </c>
      <c r="D197" s="14" t="s">
        <v>19</v>
      </c>
      <c r="E197" s="23" t="s">
        <v>188</v>
      </c>
      <c r="F197" s="14" t="s">
        <v>54</v>
      </c>
      <c r="G197" s="22">
        <v>49000</v>
      </c>
      <c r="H197" s="22">
        <v>49000</v>
      </c>
      <c r="I197" s="22">
        <v>0</v>
      </c>
      <c r="J197" s="67">
        <f t="shared" si="22"/>
        <v>0</v>
      </c>
    </row>
    <row r="198" spans="1:10" ht="178.5">
      <c r="A198" s="20" t="s">
        <v>187</v>
      </c>
      <c r="B198" s="13">
        <v>841</v>
      </c>
      <c r="C198" s="14" t="s">
        <v>24</v>
      </c>
      <c r="D198" s="14" t="s">
        <v>19</v>
      </c>
      <c r="E198" s="23" t="s">
        <v>226</v>
      </c>
      <c r="F198" s="14"/>
      <c r="G198" s="22">
        <f aca="true" t="shared" si="32" ref="G198:I199">G199</f>
        <v>12000</v>
      </c>
      <c r="H198" s="22">
        <f t="shared" si="32"/>
        <v>12000</v>
      </c>
      <c r="I198" s="22">
        <f t="shared" si="32"/>
        <v>0</v>
      </c>
      <c r="J198" s="67">
        <f t="shared" si="22"/>
        <v>0</v>
      </c>
    </row>
    <row r="199" spans="1:10" ht="28.5" customHeight="1">
      <c r="A199" s="20" t="s">
        <v>119</v>
      </c>
      <c r="B199" s="13">
        <v>841</v>
      </c>
      <c r="C199" s="14" t="s">
        <v>24</v>
      </c>
      <c r="D199" s="14" t="s">
        <v>19</v>
      </c>
      <c r="E199" s="23" t="s">
        <v>226</v>
      </c>
      <c r="F199" s="14" t="s">
        <v>51</v>
      </c>
      <c r="G199" s="22">
        <f t="shared" si="32"/>
        <v>12000</v>
      </c>
      <c r="H199" s="22">
        <f t="shared" si="32"/>
        <v>12000</v>
      </c>
      <c r="I199" s="22">
        <f t="shared" si="32"/>
        <v>0</v>
      </c>
      <c r="J199" s="67">
        <f aca="true" t="shared" si="33" ref="J199:J265">I199/H199*100</f>
        <v>0</v>
      </c>
    </row>
    <row r="200" spans="1:10" ht="29.25" customHeight="1">
      <c r="A200" s="20" t="s">
        <v>120</v>
      </c>
      <c r="B200" s="13">
        <v>841</v>
      </c>
      <c r="C200" s="14" t="s">
        <v>24</v>
      </c>
      <c r="D200" s="14" t="s">
        <v>19</v>
      </c>
      <c r="E200" s="23" t="s">
        <v>226</v>
      </c>
      <c r="F200" s="14" t="s">
        <v>54</v>
      </c>
      <c r="G200" s="22">
        <v>12000</v>
      </c>
      <c r="H200" s="22">
        <v>12000</v>
      </c>
      <c r="I200" s="22">
        <v>0</v>
      </c>
      <c r="J200" s="67">
        <f t="shared" si="33"/>
        <v>0</v>
      </c>
    </row>
    <row r="201" spans="1:10" ht="29.25" customHeight="1">
      <c r="A201" s="20" t="s">
        <v>142</v>
      </c>
      <c r="B201" s="13">
        <v>841</v>
      </c>
      <c r="C201" s="14" t="s">
        <v>24</v>
      </c>
      <c r="D201" s="14" t="s">
        <v>19</v>
      </c>
      <c r="E201" s="23" t="s">
        <v>141</v>
      </c>
      <c r="F201" s="14"/>
      <c r="G201" s="22">
        <v>0</v>
      </c>
      <c r="H201" s="22">
        <v>58000</v>
      </c>
      <c r="I201" s="22">
        <v>58000</v>
      </c>
      <c r="J201" s="67">
        <f t="shared" si="33"/>
        <v>100</v>
      </c>
    </row>
    <row r="202" spans="1:10" ht="29.25" customHeight="1">
      <c r="A202" s="20" t="s">
        <v>60</v>
      </c>
      <c r="B202" s="13">
        <v>841</v>
      </c>
      <c r="C202" s="14" t="s">
        <v>24</v>
      </c>
      <c r="D202" s="14" t="s">
        <v>19</v>
      </c>
      <c r="E202" s="23" t="s">
        <v>141</v>
      </c>
      <c r="F202" s="14" t="s">
        <v>59</v>
      </c>
      <c r="G202" s="22">
        <v>0</v>
      </c>
      <c r="H202" s="22">
        <v>58000</v>
      </c>
      <c r="I202" s="22">
        <v>58000</v>
      </c>
      <c r="J202" s="67">
        <f t="shared" si="33"/>
        <v>100</v>
      </c>
    </row>
    <row r="203" spans="1:10" ht="57.75" customHeight="1">
      <c r="A203" s="20" t="s">
        <v>101</v>
      </c>
      <c r="B203" s="13">
        <v>841</v>
      </c>
      <c r="C203" s="14" t="s">
        <v>24</v>
      </c>
      <c r="D203" s="14" t="s">
        <v>19</v>
      </c>
      <c r="E203" s="23" t="s">
        <v>141</v>
      </c>
      <c r="F203" s="14" t="s">
        <v>100</v>
      </c>
      <c r="G203" s="22">
        <v>0</v>
      </c>
      <c r="H203" s="22">
        <v>58000</v>
      </c>
      <c r="I203" s="22">
        <v>58000</v>
      </c>
      <c r="J203" s="67">
        <f t="shared" si="33"/>
        <v>100</v>
      </c>
    </row>
    <row r="204" spans="1:10" ht="12.75">
      <c r="A204" s="19" t="s">
        <v>38</v>
      </c>
      <c r="B204" s="16">
        <v>841</v>
      </c>
      <c r="C204" s="17" t="s">
        <v>30</v>
      </c>
      <c r="D204" s="17" t="s">
        <v>39</v>
      </c>
      <c r="E204" s="23"/>
      <c r="F204" s="17"/>
      <c r="G204" s="18">
        <f>G205</f>
        <v>460000</v>
      </c>
      <c r="H204" s="18">
        <f>H205</f>
        <v>460000</v>
      </c>
      <c r="I204" s="18">
        <f>I205</f>
        <v>104123</v>
      </c>
      <c r="J204" s="67">
        <f t="shared" si="33"/>
        <v>22.635434782608694</v>
      </c>
    </row>
    <row r="205" spans="1:10" ht="25.5">
      <c r="A205" s="19" t="s">
        <v>81</v>
      </c>
      <c r="B205" s="16">
        <v>841</v>
      </c>
      <c r="C205" s="17" t="s">
        <v>30</v>
      </c>
      <c r="D205" s="17" t="s">
        <v>18</v>
      </c>
      <c r="E205" s="23"/>
      <c r="F205" s="17"/>
      <c r="G205" s="18">
        <f aca="true" t="shared" si="34" ref="G205:I206">G206</f>
        <v>460000</v>
      </c>
      <c r="H205" s="18">
        <f t="shared" si="34"/>
        <v>460000</v>
      </c>
      <c r="I205" s="18">
        <f t="shared" si="34"/>
        <v>104123</v>
      </c>
      <c r="J205" s="67">
        <f t="shared" si="33"/>
        <v>22.635434782608694</v>
      </c>
    </row>
    <row r="206" spans="1:10" ht="25.5">
      <c r="A206" s="42" t="s">
        <v>164</v>
      </c>
      <c r="B206" s="13">
        <v>841</v>
      </c>
      <c r="C206" s="14" t="s">
        <v>30</v>
      </c>
      <c r="D206" s="14" t="s">
        <v>18</v>
      </c>
      <c r="E206" s="23" t="s">
        <v>165</v>
      </c>
      <c r="F206" s="14"/>
      <c r="G206" s="22">
        <f t="shared" si="34"/>
        <v>460000</v>
      </c>
      <c r="H206" s="22">
        <f t="shared" si="34"/>
        <v>460000</v>
      </c>
      <c r="I206" s="22">
        <f t="shared" si="34"/>
        <v>104123</v>
      </c>
      <c r="J206" s="67">
        <f t="shared" si="33"/>
        <v>22.635434782608694</v>
      </c>
    </row>
    <row r="207" spans="1:10" ht="48.75" customHeight="1">
      <c r="A207" s="39" t="s">
        <v>70</v>
      </c>
      <c r="B207" s="54">
        <v>841</v>
      </c>
      <c r="C207" s="14" t="s">
        <v>30</v>
      </c>
      <c r="D207" s="14" t="s">
        <v>18</v>
      </c>
      <c r="E207" s="23" t="s">
        <v>165</v>
      </c>
      <c r="F207" s="17"/>
      <c r="G207" s="22">
        <f>G208+G210</f>
        <v>460000</v>
      </c>
      <c r="H207" s="22">
        <f>H208+H210</f>
        <v>460000</v>
      </c>
      <c r="I207" s="22">
        <f>I208+I210</f>
        <v>104123</v>
      </c>
      <c r="J207" s="67">
        <f t="shared" si="33"/>
        <v>22.635434782608694</v>
      </c>
    </row>
    <row r="208" spans="1:10" ht="47.25" customHeight="1">
      <c r="A208" s="39" t="s">
        <v>70</v>
      </c>
      <c r="B208" s="54">
        <v>841</v>
      </c>
      <c r="C208" s="14" t="s">
        <v>30</v>
      </c>
      <c r="D208" s="14" t="s">
        <v>18</v>
      </c>
      <c r="E208" s="23" t="s">
        <v>165</v>
      </c>
      <c r="F208" s="14" t="s">
        <v>50</v>
      </c>
      <c r="G208" s="22">
        <f>G209</f>
        <v>130000</v>
      </c>
      <c r="H208" s="22">
        <f>H209</f>
        <v>130000</v>
      </c>
      <c r="I208" s="22">
        <f>I209</f>
        <v>93500</v>
      </c>
      <c r="J208" s="67">
        <f t="shared" si="33"/>
        <v>71.92307692307692</v>
      </c>
    </row>
    <row r="209" spans="1:10" ht="25.5">
      <c r="A209" s="39" t="s">
        <v>71</v>
      </c>
      <c r="B209" s="54">
        <v>841</v>
      </c>
      <c r="C209" s="14" t="s">
        <v>30</v>
      </c>
      <c r="D209" s="14" t="s">
        <v>18</v>
      </c>
      <c r="E209" s="23" t="s">
        <v>165</v>
      </c>
      <c r="F209" s="14" t="s">
        <v>68</v>
      </c>
      <c r="G209" s="22">
        <v>130000</v>
      </c>
      <c r="H209" s="22">
        <v>130000</v>
      </c>
      <c r="I209" s="22">
        <v>93500</v>
      </c>
      <c r="J209" s="67">
        <f t="shared" si="33"/>
        <v>71.92307692307692</v>
      </c>
    </row>
    <row r="210" spans="1:10" ht="25.5">
      <c r="A210" s="55" t="s">
        <v>119</v>
      </c>
      <c r="B210" s="13">
        <v>841</v>
      </c>
      <c r="C210" s="14" t="s">
        <v>30</v>
      </c>
      <c r="D210" s="14" t="s">
        <v>18</v>
      </c>
      <c r="E210" s="23" t="s">
        <v>165</v>
      </c>
      <c r="F210" s="14" t="s">
        <v>51</v>
      </c>
      <c r="G210" s="22">
        <f>G212</f>
        <v>330000</v>
      </c>
      <c r="H210" s="22">
        <f>H212</f>
        <v>330000</v>
      </c>
      <c r="I210" s="22">
        <f>I212</f>
        <v>10623</v>
      </c>
      <c r="J210" s="67">
        <f t="shared" si="33"/>
        <v>3.219090909090909</v>
      </c>
    </row>
    <row r="211" spans="1:10" ht="9" customHeight="1" hidden="1">
      <c r="A211" s="20" t="s">
        <v>120</v>
      </c>
      <c r="B211" s="13"/>
      <c r="C211" s="14"/>
      <c r="D211" s="14"/>
      <c r="E211" s="23" t="s">
        <v>165</v>
      </c>
      <c r="F211" s="14"/>
      <c r="G211" s="22"/>
      <c r="H211" s="22"/>
      <c r="I211" s="22"/>
      <c r="J211" s="67" t="e">
        <f t="shared" si="33"/>
        <v>#DIV/0!</v>
      </c>
    </row>
    <row r="212" spans="1:10" ht="22.5" customHeight="1">
      <c r="A212" s="20" t="s">
        <v>95</v>
      </c>
      <c r="B212" s="13">
        <v>841</v>
      </c>
      <c r="C212" s="14" t="s">
        <v>30</v>
      </c>
      <c r="D212" s="14" t="s">
        <v>18</v>
      </c>
      <c r="E212" s="23" t="s">
        <v>165</v>
      </c>
      <c r="F212" s="14" t="s">
        <v>54</v>
      </c>
      <c r="G212" s="22">
        <v>330000</v>
      </c>
      <c r="H212" s="22">
        <v>330000</v>
      </c>
      <c r="I212" s="22">
        <v>10623</v>
      </c>
      <c r="J212" s="67">
        <f t="shared" si="33"/>
        <v>3.219090909090909</v>
      </c>
    </row>
    <row r="213" spans="1:10" ht="25.5">
      <c r="A213" s="15" t="s">
        <v>198</v>
      </c>
      <c r="B213" s="16">
        <v>842</v>
      </c>
      <c r="C213" s="14"/>
      <c r="D213" s="14"/>
      <c r="E213" s="23"/>
      <c r="F213" s="17"/>
      <c r="G213" s="18">
        <f>G214+G223</f>
        <v>10398232</v>
      </c>
      <c r="H213" s="18">
        <f>H214+H223</f>
        <v>10398232</v>
      </c>
      <c r="I213" s="18">
        <f>I214+I223</f>
        <v>5035218.55</v>
      </c>
      <c r="J213" s="67">
        <f t="shared" si="33"/>
        <v>48.42379502592364</v>
      </c>
    </row>
    <row r="214" spans="1:10" ht="12.75">
      <c r="A214" s="19" t="s">
        <v>1</v>
      </c>
      <c r="B214" s="16">
        <v>842</v>
      </c>
      <c r="C214" s="17" t="s">
        <v>15</v>
      </c>
      <c r="D214" s="17"/>
      <c r="E214" s="23"/>
      <c r="F214" s="17"/>
      <c r="G214" s="18">
        <f aca="true" t="shared" si="35" ref="G214:I215">G215</f>
        <v>5370232</v>
      </c>
      <c r="H214" s="18">
        <f t="shared" si="35"/>
        <v>5370232</v>
      </c>
      <c r="I214" s="18">
        <f t="shared" si="35"/>
        <v>2371218.55</v>
      </c>
      <c r="J214" s="67">
        <f t="shared" si="33"/>
        <v>44.154862397006305</v>
      </c>
    </row>
    <row r="215" spans="1:10" ht="39" customHeight="1">
      <c r="A215" s="20" t="s">
        <v>64</v>
      </c>
      <c r="B215" s="13">
        <v>842</v>
      </c>
      <c r="C215" s="14" t="s">
        <v>15</v>
      </c>
      <c r="D215" s="14" t="s">
        <v>19</v>
      </c>
      <c r="E215" s="23"/>
      <c r="F215" s="17"/>
      <c r="G215" s="22">
        <f t="shared" si="35"/>
        <v>5370232</v>
      </c>
      <c r="H215" s="22">
        <f t="shared" si="35"/>
        <v>5370232</v>
      </c>
      <c r="I215" s="22">
        <f t="shared" si="35"/>
        <v>2371218.55</v>
      </c>
      <c r="J215" s="67">
        <f t="shared" si="33"/>
        <v>44.154862397006305</v>
      </c>
    </row>
    <row r="216" spans="1:10" ht="28.5" customHeight="1">
      <c r="A216" s="20" t="s">
        <v>126</v>
      </c>
      <c r="B216" s="13">
        <v>842</v>
      </c>
      <c r="C216" s="14" t="s">
        <v>15</v>
      </c>
      <c r="D216" s="14" t="s">
        <v>19</v>
      </c>
      <c r="E216" s="23" t="s">
        <v>166</v>
      </c>
      <c r="F216" s="14"/>
      <c r="G216" s="22">
        <f>G217+G219+G221</f>
        <v>5370232</v>
      </c>
      <c r="H216" s="22">
        <f>H217+H219+H221</f>
        <v>5370232</v>
      </c>
      <c r="I216" s="22">
        <f>I217+I219+I221</f>
        <v>2371218.55</v>
      </c>
      <c r="J216" s="67">
        <f t="shared" si="33"/>
        <v>44.154862397006305</v>
      </c>
    </row>
    <row r="217" spans="1:10" ht="40.5" customHeight="1">
      <c r="A217" s="20" t="s">
        <v>70</v>
      </c>
      <c r="B217" s="13">
        <v>842</v>
      </c>
      <c r="C217" s="14" t="s">
        <v>15</v>
      </c>
      <c r="D217" s="14" t="s">
        <v>19</v>
      </c>
      <c r="E217" s="23" t="s">
        <v>166</v>
      </c>
      <c r="F217" s="14" t="s">
        <v>50</v>
      </c>
      <c r="G217" s="22">
        <f>G218</f>
        <v>5017732</v>
      </c>
      <c r="H217" s="22">
        <f>H218</f>
        <v>5017732</v>
      </c>
      <c r="I217" s="22">
        <f>I218</f>
        <v>2169931.58</v>
      </c>
      <c r="J217" s="67">
        <f t="shared" si="33"/>
        <v>43.245266586577365</v>
      </c>
    </row>
    <row r="218" spans="1:10" ht="25.5">
      <c r="A218" s="20" t="s">
        <v>71</v>
      </c>
      <c r="B218" s="13">
        <v>842</v>
      </c>
      <c r="C218" s="14" t="s">
        <v>15</v>
      </c>
      <c r="D218" s="14" t="s">
        <v>19</v>
      </c>
      <c r="E218" s="23" t="s">
        <v>166</v>
      </c>
      <c r="F218" s="14" t="s">
        <v>68</v>
      </c>
      <c r="G218" s="22">
        <v>5017732</v>
      </c>
      <c r="H218" s="22">
        <v>5017732</v>
      </c>
      <c r="I218" s="22">
        <v>2169931.58</v>
      </c>
      <c r="J218" s="67">
        <f t="shared" si="33"/>
        <v>43.245266586577365</v>
      </c>
    </row>
    <row r="219" spans="1:10" ht="25.5">
      <c r="A219" s="20" t="s">
        <v>119</v>
      </c>
      <c r="B219" s="13">
        <v>842</v>
      </c>
      <c r="C219" s="14" t="s">
        <v>15</v>
      </c>
      <c r="D219" s="14" t="s">
        <v>19</v>
      </c>
      <c r="E219" s="23" t="s">
        <v>166</v>
      </c>
      <c r="F219" s="14" t="s">
        <v>51</v>
      </c>
      <c r="G219" s="22">
        <f>G220</f>
        <v>350000</v>
      </c>
      <c r="H219" s="22">
        <f>H220</f>
        <v>350000</v>
      </c>
      <c r="I219" s="22">
        <f>I220</f>
        <v>200058.59</v>
      </c>
      <c r="J219" s="67">
        <f t="shared" si="33"/>
        <v>57.159597142857145</v>
      </c>
    </row>
    <row r="220" spans="1:10" ht="38.25">
      <c r="A220" s="20" t="s">
        <v>120</v>
      </c>
      <c r="B220" s="13">
        <v>842</v>
      </c>
      <c r="C220" s="14" t="s">
        <v>15</v>
      </c>
      <c r="D220" s="14" t="s">
        <v>19</v>
      </c>
      <c r="E220" s="23" t="s">
        <v>166</v>
      </c>
      <c r="F220" s="14" t="s">
        <v>54</v>
      </c>
      <c r="G220" s="22">
        <v>350000</v>
      </c>
      <c r="H220" s="22">
        <v>350000</v>
      </c>
      <c r="I220" s="22">
        <v>200058.59</v>
      </c>
      <c r="J220" s="67">
        <f t="shared" si="33"/>
        <v>57.159597142857145</v>
      </c>
    </row>
    <row r="221" spans="1:10" ht="12.75">
      <c r="A221" s="20" t="s">
        <v>52</v>
      </c>
      <c r="B221" s="13">
        <v>842</v>
      </c>
      <c r="C221" s="14" t="s">
        <v>15</v>
      </c>
      <c r="D221" s="14" t="s">
        <v>19</v>
      </c>
      <c r="E221" s="23" t="s">
        <v>166</v>
      </c>
      <c r="F221" s="14" t="s">
        <v>53</v>
      </c>
      <c r="G221" s="22">
        <f>G222</f>
        <v>2500</v>
      </c>
      <c r="H221" s="22">
        <f>H222</f>
        <v>2500</v>
      </c>
      <c r="I221" s="22">
        <f>I222</f>
        <v>1228.38</v>
      </c>
      <c r="J221" s="67">
        <f t="shared" si="33"/>
        <v>49.135200000000005</v>
      </c>
    </row>
    <row r="222" spans="1:10" ht="25.5">
      <c r="A222" s="20" t="s">
        <v>107</v>
      </c>
      <c r="B222" s="13">
        <v>842</v>
      </c>
      <c r="C222" s="14" t="s">
        <v>15</v>
      </c>
      <c r="D222" s="14" t="s">
        <v>19</v>
      </c>
      <c r="E222" s="23" t="s">
        <v>166</v>
      </c>
      <c r="F222" s="14" t="s">
        <v>106</v>
      </c>
      <c r="G222" s="22">
        <v>2500</v>
      </c>
      <c r="H222" s="22">
        <v>2500</v>
      </c>
      <c r="I222" s="22">
        <v>1228.38</v>
      </c>
      <c r="J222" s="67">
        <f t="shared" si="33"/>
        <v>49.135200000000005</v>
      </c>
    </row>
    <row r="223" spans="1:10" ht="38.25" customHeight="1">
      <c r="A223" s="19" t="s">
        <v>127</v>
      </c>
      <c r="B223" s="16">
        <v>842</v>
      </c>
      <c r="C223" s="17" t="s">
        <v>33</v>
      </c>
      <c r="D223" s="17"/>
      <c r="E223" s="23"/>
      <c r="F223" s="17"/>
      <c r="G223" s="18">
        <f>G224+G228</f>
        <v>5028000</v>
      </c>
      <c r="H223" s="18">
        <f>H224+H228</f>
        <v>5028000</v>
      </c>
      <c r="I223" s="18">
        <f>I224+I228</f>
        <v>2664000</v>
      </c>
      <c r="J223" s="67">
        <f t="shared" si="33"/>
        <v>52.98329355608592</v>
      </c>
    </row>
    <row r="224" spans="1:10" ht="51">
      <c r="A224" s="20" t="s">
        <v>47</v>
      </c>
      <c r="B224" s="16">
        <v>842</v>
      </c>
      <c r="C224" s="17" t="s">
        <v>33</v>
      </c>
      <c r="D224" s="17" t="s">
        <v>15</v>
      </c>
      <c r="E224" s="23"/>
      <c r="F224" s="17"/>
      <c r="G224" s="18">
        <f aca="true" t="shared" si="36" ref="G224:I226">G225</f>
        <v>1028000</v>
      </c>
      <c r="H224" s="18">
        <f t="shared" si="36"/>
        <v>1028000</v>
      </c>
      <c r="I224" s="18">
        <f t="shared" si="36"/>
        <v>514002</v>
      </c>
      <c r="J224" s="67">
        <f t="shared" si="33"/>
        <v>50.00019455252919</v>
      </c>
    </row>
    <row r="225" spans="1:10" ht="25.5">
      <c r="A225" s="20" t="s">
        <v>167</v>
      </c>
      <c r="B225" s="13">
        <v>842</v>
      </c>
      <c r="C225" s="14" t="s">
        <v>33</v>
      </c>
      <c r="D225" s="14" t="s">
        <v>15</v>
      </c>
      <c r="E225" s="56" t="s">
        <v>181</v>
      </c>
      <c r="F225" s="14"/>
      <c r="G225" s="22">
        <f t="shared" si="36"/>
        <v>1028000</v>
      </c>
      <c r="H225" s="22">
        <f t="shared" si="36"/>
        <v>1028000</v>
      </c>
      <c r="I225" s="22">
        <f t="shared" si="36"/>
        <v>514002</v>
      </c>
      <c r="J225" s="67">
        <f t="shared" si="33"/>
        <v>50.00019455252919</v>
      </c>
    </row>
    <row r="226" spans="1:10" ht="12.75">
      <c r="A226" s="20" t="s">
        <v>61</v>
      </c>
      <c r="B226" s="13">
        <v>842</v>
      </c>
      <c r="C226" s="14" t="s">
        <v>33</v>
      </c>
      <c r="D226" s="14" t="s">
        <v>15</v>
      </c>
      <c r="E226" s="56" t="s">
        <v>181</v>
      </c>
      <c r="F226" s="14" t="s">
        <v>26</v>
      </c>
      <c r="G226" s="22">
        <f t="shared" si="36"/>
        <v>1028000</v>
      </c>
      <c r="H226" s="22">
        <f t="shared" si="36"/>
        <v>1028000</v>
      </c>
      <c r="I226" s="22">
        <f t="shared" si="36"/>
        <v>514002</v>
      </c>
      <c r="J226" s="67">
        <f t="shared" si="33"/>
        <v>50.00019455252919</v>
      </c>
    </row>
    <row r="227" spans="1:10" ht="12.75">
      <c r="A227" s="20" t="s">
        <v>103</v>
      </c>
      <c r="B227" s="13">
        <v>842</v>
      </c>
      <c r="C227" s="14" t="s">
        <v>33</v>
      </c>
      <c r="D227" s="14" t="s">
        <v>15</v>
      </c>
      <c r="E227" s="56" t="s">
        <v>181</v>
      </c>
      <c r="F227" s="14" t="s">
        <v>102</v>
      </c>
      <c r="G227" s="22">
        <v>1028000</v>
      </c>
      <c r="H227" s="22">
        <v>1028000</v>
      </c>
      <c r="I227" s="22">
        <v>514002</v>
      </c>
      <c r="J227" s="67">
        <f t="shared" si="33"/>
        <v>50.00019455252919</v>
      </c>
    </row>
    <row r="228" spans="1:10" ht="12.75">
      <c r="A228" s="19" t="s">
        <v>40</v>
      </c>
      <c r="B228" s="16">
        <v>842</v>
      </c>
      <c r="C228" s="17" t="s">
        <v>33</v>
      </c>
      <c r="D228" s="17" t="s">
        <v>23</v>
      </c>
      <c r="E228" s="21"/>
      <c r="F228" s="17"/>
      <c r="G228" s="18">
        <f aca="true" t="shared" si="37" ref="G228:I230">G229</f>
        <v>4000000</v>
      </c>
      <c r="H228" s="18">
        <f t="shared" si="37"/>
        <v>4000000</v>
      </c>
      <c r="I228" s="18">
        <f t="shared" si="37"/>
        <v>2149998</v>
      </c>
      <c r="J228" s="67">
        <f t="shared" si="33"/>
        <v>53.74995</v>
      </c>
    </row>
    <row r="229" spans="1:10" ht="38.25">
      <c r="A229" s="20" t="s">
        <v>35</v>
      </c>
      <c r="B229" s="13">
        <v>842</v>
      </c>
      <c r="C229" s="14" t="s">
        <v>33</v>
      </c>
      <c r="D229" s="14" t="s">
        <v>23</v>
      </c>
      <c r="E229" s="23" t="s">
        <v>168</v>
      </c>
      <c r="F229" s="14"/>
      <c r="G229" s="22">
        <f t="shared" si="37"/>
        <v>4000000</v>
      </c>
      <c r="H229" s="22">
        <f t="shared" si="37"/>
        <v>4000000</v>
      </c>
      <c r="I229" s="22">
        <f t="shared" si="37"/>
        <v>2149998</v>
      </c>
      <c r="J229" s="67">
        <f t="shared" si="33"/>
        <v>53.74995</v>
      </c>
    </row>
    <row r="230" spans="1:10" ht="12.75">
      <c r="A230" s="20" t="s">
        <v>61</v>
      </c>
      <c r="B230" s="13">
        <v>842</v>
      </c>
      <c r="C230" s="14" t="s">
        <v>33</v>
      </c>
      <c r="D230" s="14" t="s">
        <v>23</v>
      </c>
      <c r="E230" s="23" t="s">
        <v>168</v>
      </c>
      <c r="F230" s="14" t="s">
        <v>26</v>
      </c>
      <c r="G230" s="22">
        <f t="shared" si="37"/>
        <v>4000000</v>
      </c>
      <c r="H230" s="22">
        <f t="shared" si="37"/>
        <v>4000000</v>
      </c>
      <c r="I230" s="22">
        <f t="shared" si="37"/>
        <v>2149998</v>
      </c>
      <c r="J230" s="67">
        <f t="shared" si="33"/>
        <v>53.74995</v>
      </c>
    </row>
    <row r="231" spans="1:10" ht="12.75">
      <c r="A231" s="20" t="s">
        <v>103</v>
      </c>
      <c r="B231" s="13">
        <v>842</v>
      </c>
      <c r="C231" s="14" t="s">
        <v>33</v>
      </c>
      <c r="D231" s="14" t="s">
        <v>23</v>
      </c>
      <c r="E231" s="23" t="s">
        <v>168</v>
      </c>
      <c r="F231" s="14" t="s">
        <v>102</v>
      </c>
      <c r="G231" s="22">
        <v>4000000</v>
      </c>
      <c r="H231" s="22">
        <v>4000000</v>
      </c>
      <c r="I231" s="22">
        <v>2149998</v>
      </c>
      <c r="J231" s="67">
        <f t="shared" si="33"/>
        <v>53.74995</v>
      </c>
    </row>
    <row r="232" spans="1:10" ht="30.75" customHeight="1">
      <c r="A232" s="15" t="s">
        <v>110</v>
      </c>
      <c r="B232" s="16">
        <v>843</v>
      </c>
      <c r="C232" s="17"/>
      <c r="D232" s="17"/>
      <c r="E232" s="21"/>
      <c r="F232" s="17"/>
      <c r="G232" s="18">
        <f>G233</f>
        <v>1099892</v>
      </c>
      <c r="H232" s="18">
        <f>H233</f>
        <v>1099892</v>
      </c>
      <c r="I232" s="18">
        <f>I233</f>
        <v>419808.77</v>
      </c>
      <c r="J232" s="67">
        <f t="shared" si="33"/>
        <v>38.168181057776586</v>
      </c>
    </row>
    <row r="233" spans="1:10" ht="51" customHeight="1">
      <c r="A233" s="19" t="s">
        <v>64</v>
      </c>
      <c r="B233" s="16">
        <v>843</v>
      </c>
      <c r="C233" s="17" t="s">
        <v>15</v>
      </c>
      <c r="D233" s="17" t="s">
        <v>19</v>
      </c>
      <c r="E233" s="21"/>
      <c r="F233" s="17"/>
      <c r="G233" s="18">
        <f>G234+G241+G244</f>
        <v>1099892</v>
      </c>
      <c r="H233" s="18">
        <f>H234+H241+H244</f>
        <v>1099892</v>
      </c>
      <c r="I233" s="18">
        <f>I234+I241+I244</f>
        <v>419808.77</v>
      </c>
      <c r="J233" s="67">
        <f t="shared" si="33"/>
        <v>38.168181057776586</v>
      </c>
    </row>
    <row r="234" spans="1:10" ht="25.5" customHeight="1">
      <c r="A234" s="20" t="s">
        <v>72</v>
      </c>
      <c r="B234" s="13">
        <v>843</v>
      </c>
      <c r="C234" s="14" t="s">
        <v>15</v>
      </c>
      <c r="D234" s="14" t="s">
        <v>19</v>
      </c>
      <c r="E234" s="23" t="s">
        <v>171</v>
      </c>
      <c r="F234" s="14"/>
      <c r="G234" s="22">
        <f>G235+G237+G239</f>
        <v>174200</v>
      </c>
      <c r="H234" s="22">
        <f>H235+H237+H239</f>
        <v>174200</v>
      </c>
      <c r="I234" s="22">
        <f>I235+I237+I239</f>
        <v>49391.74</v>
      </c>
      <c r="J234" s="67">
        <f t="shared" si="33"/>
        <v>28.353467278989662</v>
      </c>
    </row>
    <row r="235" spans="1:10" ht="25.5" customHeight="1">
      <c r="A235" s="20" t="s">
        <v>70</v>
      </c>
      <c r="B235" s="13">
        <v>843</v>
      </c>
      <c r="C235" s="14" t="s">
        <v>15</v>
      </c>
      <c r="D235" s="14" t="s">
        <v>19</v>
      </c>
      <c r="E235" s="23" t="s">
        <v>171</v>
      </c>
      <c r="F235" s="14" t="s">
        <v>50</v>
      </c>
      <c r="G235" s="22">
        <f>G236</f>
        <v>1000</v>
      </c>
      <c r="H235" s="22">
        <f>H236</f>
        <v>1000</v>
      </c>
      <c r="I235" s="22">
        <f>I236</f>
        <v>0</v>
      </c>
      <c r="J235" s="67">
        <f t="shared" si="33"/>
        <v>0</v>
      </c>
    </row>
    <row r="236" spans="1:10" ht="25.5" customHeight="1">
      <c r="A236" s="20" t="s">
        <v>71</v>
      </c>
      <c r="B236" s="13">
        <v>843</v>
      </c>
      <c r="C236" s="14" t="s">
        <v>15</v>
      </c>
      <c r="D236" s="14" t="s">
        <v>19</v>
      </c>
      <c r="E236" s="23" t="s">
        <v>171</v>
      </c>
      <c r="F236" s="14" t="s">
        <v>68</v>
      </c>
      <c r="G236" s="22">
        <v>1000</v>
      </c>
      <c r="H236" s="22">
        <v>1000</v>
      </c>
      <c r="I236" s="22">
        <v>0</v>
      </c>
      <c r="J236" s="67">
        <f t="shared" si="33"/>
        <v>0</v>
      </c>
    </row>
    <row r="237" spans="1:10" ht="27" customHeight="1">
      <c r="A237" s="20" t="s">
        <v>119</v>
      </c>
      <c r="B237" s="13">
        <v>843</v>
      </c>
      <c r="C237" s="14" t="s">
        <v>15</v>
      </c>
      <c r="D237" s="14" t="s">
        <v>19</v>
      </c>
      <c r="E237" s="23" t="s">
        <v>171</v>
      </c>
      <c r="F237" s="14" t="s">
        <v>51</v>
      </c>
      <c r="G237" s="22">
        <f>G238</f>
        <v>172800</v>
      </c>
      <c r="H237" s="22">
        <f>H238</f>
        <v>172800</v>
      </c>
      <c r="I237" s="22">
        <f>I238</f>
        <v>49391.74</v>
      </c>
      <c r="J237" s="67">
        <f t="shared" si="33"/>
        <v>28.583182870370372</v>
      </c>
    </row>
    <row r="238" spans="1:10" ht="26.25" customHeight="1">
      <c r="A238" s="20" t="s">
        <v>120</v>
      </c>
      <c r="B238" s="13">
        <v>843</v>
      </c>
      <c r="C238" s="14" t="s">
        <v>15</v>
      </c>
      <c r="D238" s="14" t="s">
        <v>19</v>
      </c>
      <c r="E238" s="23" t="s">
        <v>171</v>
      </c>
      <c r="F238" s="14" t="s">
        <v>54</v>
      </c>
      <c r="G238" s="22">
        <v>172800</v>
      </c>
      <c r="H238" s="22">
        <v>172800</v>
      </c>
      <c r="I238" s="22">
        <v>49391.74</v>
      </c>
      <c r="J238" s="67">
        <f t="shared" si="33"/>
        <v>28.583182870370372</v>
      </c>
    </row>
    <row r="239" spans="1:10" ht="18.75" customHeight="1">
      <c r="A239" s="20" t="s">
        <v>52</v>
      </c>
      <c r="B239" s="13">
        <v>843</v>
      </c>
      <c r="C239" s="14" t="s">
        <v>15</v>
      </c>
      <c r="D239" s="14" t="s">
        <v>19</v>
      </c>
      <c r="E239" s="23" t="s">
        <v>171</v>
      </c>
      <c r="F239" s="14" t="s">
        <v>53</v>
      </c>
      <c r="G239" s="22">
        <f>G240</f>
        <v>400</v>
      </c>
      <c r="H239" s="22">
        <f>H240</f>
        <v>400</v>
      </c>
      <c r="I239" s="22">
        <f>I240</f>
        <v>0</v>
      </c>
      <c r="J239" s="67">
        <f t="shared" si="33"/>
        <v>0</v>
      </c>
    </row>
    <row r="240" spans="1:10" ht="13.5" customHeight="1">
      <c r="A240" s="20" t="s">
        <v>107</v>
      </c>
      <c r="B240" s="13">
        <v>843</v>
      </c>
      <c r="C240" s="14" t="s">
        <v>15</v>
      </c>
      <c r="D240" s="14" t="s">
        <v>19</v>
      </c>
      <c r="E240" s="23" t="s">
        <v>171</v>
      </c>
      <c r="F240" s="14" t="s">
        <v>106</v>
      </c>
      <c r="G240" s="22">
        <v>400</v>
      </c>
      <c r="H240" s="22">
        <v>400</v>
      </c>
      <c r="I240" s="22">
        <v>0</v>
      </c>
      <c r="J240" s="67">
        <f t="shared" si="33"/>
        <v>0</v>
      </c>
    </row>
    <row r="241" spans="1:10" ht="38.25" customHeight="1">
      <c r="A241" s="20" t="s">
        <v>169</v>
      </c>
      <c r="B241" s="13">
        <v>843</v>
      </c>
      <c r="C241" s="14" t="s">
        <v>15</v>
      </c>
      <c r="D241" s="14" t="s">
        <v>19</v>
      </c>
      <c r="E241" s="23" t="s">
        <v>170</v>
      </c>
      <c r="F241" s="14"/>
      <c r="G241" s="22">
        <f aca="true" t="shared" si="38" ref="G241:I242">G242</f>
        <v>921692</v>
      </c>
      <c r="H241" s="22">
        <f t="shared" si="38"/>
        <v>921692</v>
      </c>
      <c r="I241" s="22">
        <f t="shared" si="38"/>
        <v>370417.03</v>
      </c>
      <c r="J241" s="67">
        <f t="shared" si="33"/>
        <v>40.188808191890566</v>
      </c>
    </row>
    <row r="242" spans="1:10" ht="46.5" customHeight="1">
      <c r="A242" s="20" t="s">
        <v>70</v>
      </c>
      <c r="B242" s="13">
        <v>843</v>
      </c>
      <c r="C242" s="14" t="s">
        <v>15</v>
      </c>
      <c r="D242" s="14" t="s">
        <v>19</v>
      </c>
      <c r="E242" s="23" t="s">
        <v>170</v>
      </c>
      <c r="F242" s="14" t="s">
        <v>50</v>
      </c>
      <c r="G242" s="22">
        <f t="shared" si="38"/>
        <v>921692</v>
      </c>
      <c r="H242" s="22">
        <f t="shared" si="38"/>
        <v>921692</v>
      </c>
      <c r="I242" s="22">
        <f t="shared" si="38"/>
        <v>370417.03</v>
      </c>
      <c r="J242" s="67">
        <f t="shared" si="33"/>
        <v>40.188808191890566</v>
      </c>
    </row>
    <row r="243" spans="1:10" ht="27" customHeight="1">
      <c r="A243" s="20" t="s">
        <v>71</v>
      </c>
      <c r="B243" s="13">
        <v>843</v>
      </c>
      <c r="C243" s="14" t="s">
        <v>15</v>
      </c>
      <c r="D243" s="14" t="s">
        <v>19</v>
      </c>
      <c r="E243" s="23" t="s">
        <v>170</v>
      </c>
      <c r="F243" s="14" t="s">
        <v>68</v>
      </c>
      <c r="G243" s="22">
        <v>921692</v>
      </c>
      <c r="H243" s="22">
        <v>921692</v>
      </c>
      <c r="I243" s="22">
        <v>370417.03</v>
      </c>
      <c r="J243" s="67">
        <f t="shared" si="33"/>
        <v>40.188808191890566</v>
      </c>
    </row>
    <row r="244" spans="1:10" ht="72" customHeight="1">
      <c r="A244" s="20" t="s">
        <v>194</v>
      </c>
      <c r="B244" s="13">
        <v>843</v>
      </c>
      <c r="C244" s="14" t="s">
        <v>15</v>
      </c>
      <c r="D244" s="14" t="s">
        <v>19</v>
      </c>
      <c r="E244" s="23" t="s">
        <v>193</v>
      </c>
      <c r="F244" s="14"/>
      <c r="G244" s="22">
        <f aca="true" t="shared" si="39" ref="G244:I245">G245</f>
        <v>4000</v>
      </c>
      <c r="H244" s="22">
        <f t="shared" si="39"/>
        <v>4000</v>
      </c>
      <c r="I244" s="22">
        <f t="shared" si="39"/>
        <v>0</v>
      </c>
      <c r="J244" s="67">
        <f t="shared" si="33"/>
        <v>0</v>
      </c>
    </row>
    <row r="245" spans="1:10" ht="24" customHeight="1">
      <c r="A245" s="20" t="s">
        <v>119</v>
      </c>
      <c r="B245" s="13">
        <v>843</v>
      </c>
      <c r="C245" s="14" t="s">
        <v>15</v>
      </c>
      <c r="D245" s="14" t="s">
        <v>19</v>
      </c>
      <c r="E245" s="23" t="s">
        <v>193</v>
      </c>
      <c r="F245" s="14" t="s">
        <v>51</v>
      </c>
      <c r="G245" s="22">
        <f t="shared" si="39"/>
        <v>4000</v>
      </c>
      <c r="H245" s="22">
        <f t="shared" si="39"/>
        <v>4000</v>
      </c>
      <c r="I245" s="22">
        <f t="shared" si="39"/>
        <v>0</v>
      </c>
      <c r="J245" s="67">
        <f t="shared" si="33"/>
        <v>0</v>
      </c>
    </row>
    <row r="246" spans="1:10" ht="25.5" customHeight="1">
      <c r="A246" s="20" t="s">
        <v>120</v>
      </c>
      <c r="B246" s="13">
        <v>843</v>
      </c>
      <c r="C246" s="14" t="s">
        <v>15</v>
      </c>
      <c r="D246" s="14" t="s">
        <v>19</v>
      </c>
      <c r="E246" s="23" t="s">
        <v>193</v>
      </c>
      <c r="F246" s="14" t="s">
        <v>54</v>
      </c>
      <c r="G246" s="22">
        <v>4000</v>
      </c>
      <c r="H246" s="22">
        <v>4000</v>
      </c>
      <c r="I246" s="22">
        <v>0</v>
      </c>
      <c r="J246" s="67">
        <f t="shared" si="33"/>
        <v>0</v>
      </c>
    </row>
    <row r="247" spans="1:10" ht="49.5" customHeight="1">
      <c r="A247" s="15" t="s">
        <v>137</v>
      </c>
      <c r="B247" s="16">
        <v>844</v>
      </c>
      <c r="C247" s="17"/>
      <c r="D247" s="17"/>
      <c r="E247" s="21"/>
      <c r="F247" s="17"/>
      <c r="G247" s="18">
        <f>G248+G256</f>
        <v>3268488</v>
      </c>
      <c r="H247" s="18">
        <f>H248+H256</f>
        <v>3268488</v>
      </c>
      <c r="I247" s="18">
        <f>I248+I256</f>
        <v>1454682.2000000002</v>
      </c>
      <c r="J247" s="67">
        <f t="shared" si="33"/>
        <v>44.50627323704417</v>
      </c>
    </row>
    <row r="248" spans="1:10" s="24" customFormat="1" ht="25.5">
      <c r="A248" s="20" t="s">
        <v>34</v>
      </c>
      <c r="B248" s="13">
        <v>844</v>
      </c>
      <c r="C248" s="14" t="s">
        <v>15</v>
      </c>
      <c r="D248" s="14" t="s">
        <v>36</v>
      </c>
      <c r="E248" s="23"/>
      <c r="F248" s="14"/>
      <c r="G248" s="22">
        <f>G249</f>
        <v>2613488</v>
      </c>
      <c r="H248" s="22">
        <f>H249</f>
        <v>2613488</v>
      </c>
      <c r="I248" s="22">
        <f>I249</f>
        <v>962482.2000000001</v>
      </c>
      <c r="J248" s="67">
        <f t="shared" si="33"/>
        <v>36.82749643388453</v>
      </c>
    </row>
    <row r="249" spans="1:10" ht="38.25">
      <c r="A249" s="20" t="s">
        <v>72</v>
      </c>
      <c r="B249" s="13">
        <v>844</v>
      </c>
      <c r="C249" s="14" t="s">
        <v>15</v>
      </c>
      <c r="D249" s="14" t="s">
        <v>36</v>
      </c>
      <c r="E249" s="23" t="s">
        <v>190</v>
      </c>
      <c r="F249" s="14"/>
      <c r="G249" s="22">
        <f>G250+G252+G254</f>
        <v>2613488</v>
      </c>
      <c r="H249" s="22">
        <f>H250+H252+H254</f>
        <v>2613488</v>
      </c>
      <c r="I249" s="22">
        <f>I250+I252+I254</f>
        <v>962482.2000000001</v>
      </c>
      <c r="J249" s="67">
        <f t="shared" si="33"/>
        <v>36.82749643388453</v>
      </c>
    </row>
    <row r="250" spans="1:10" ht="39.75" customHeight="1">
      <c r="A250" s="20" t="s">
        <v>70</v>
      </c>
      <c r="B250" s="13">
        <v>844</v>
      </c>
      <c r="C250" s="14" t="s">
        <v>15</v>
      </c>
      <c r="D250" s="14" t="s">
        <v>36</v>
      </c>
      <c r="E250" s="23" t="s">
        <v>190</v>
      </c>
      <c r="F250" s="14" t="s">
        <v>50</v>
      </c>
      <c r="G250" s="22">
        <f>G251</f>
        <v>2168488</v>
      </c>
      <c r="H250" s="22">
        <f>H251</f>
        <v>2168488</v>
      </c>
      <c r="I250" s="22">
        <f>I251</f>
        <v>818085.93</v>
      </c>
      <c r="J250" s="67">
        <f t="shared" si="33"/>
        <v>37.72609901461295</v>
      </c>
    </row>
    <row r="251" spans="1:10" ht="25.5">
      <c r="A251" s="20" t="s">
        <v>71</v>
      </c>
      <c r="B251" s="13">
        <v>844</v>
      </c>
      <c r="C251" s="14" t="s">
        <v>15</v>
      </c>
      <c r="D251" s="14" t="s">
        <v>36</v>
      </c>
      <c r="E251" s="23" t="s">
        <v>190</v>
      </c>
      <c r="F251" s="14" t="s">
        <v>68</v>
      </c>
      <c r="G251" s="22">
        <v>2168488</v>
      </c>
      <c r="H251" s="22">
        <v>2168488</v>
      </c>
      <c r="I251" s="22">
        <v>818085.93</v>
      </c>
      <c r="J251" s="67">
        <f t="shared" si="33"/>
        <v>37.72609901461295</v>
      </c>
    </row>
    <row r="252" spans="1:10" ht="25.5">
      <c r="A252" s="20" t="s">
        <v>119</v>
      </c>
      <c r="B252" s="13">
        <v>844</v>
      </c>
      <c r="C252" s="14" t="s">
        <v>15</v>
      </c>
      <c r="D252" s="14" t="s">
        <v>36</v>
      </c>
      <c r="E252" s="23" t="s">
        <v>190</v>
      </c>
      <c r="F252" s="14" t="s">
        <v>51</v>
      </c>
      <c r="G252" s="22">
        <f>G253</f>
        <v>440000</v>
      </c>
      <c r="H252" s="22">
        <f>H253</f>
        <v>440000</v>
      </c>
      <c r="I252" s="22">
        <f>I253</f>
        <v>142897.27</v>
      </c>
      <c r="J252" s="67">
        <f t="shared" si="33"/>
        <v>32.47665227272727</v>
      </c>
    </row>
    <row r="253" spans="1:10" ht="38.25">
      <c r="A253" s="20" t="s">
        <v>120</v>
      </c>
      <c r="B253" s="13">
        <v>844</v>
      </c>
      <c r="C253" s="14" t="s">
        <v>15</v>
      </c>
      <c r="D253" s="14" t="s">
        <v>36</v>
      </c>
      <c r="E253" s="23" t="s">
        <v>190</v>
      </c>
      <c r="F253" s="14" t="s">
        <v>54</v>
      </c>
      <c r="G253" s="22">
        <v>440000</v>
      </c>
      <c r="H253" s="22">
        <v>440000</v>
      </c>
      <c r="I253" s="22">
        <v>142897.27</v>
      </c>
      <c r="J253" s="67">
        <f t="shared" si="33"/>
        <v>32.47665227272727</v>
      </c>
    </row>
    <row r="254" spans="1:10" ht="12.75">
      <c r="A254" s="20" t="s">
        <v>52</v>
      </c>
      <c r="B254" s="13">
        <v>844</v>
      </c>
      <c r="C254" s="14" t="s">
        <v>15</v>
      </c>
      <c r="D254" s="14" t="s">
        <v>36</v>
      </c>
      <c r="E254" s="23" t="s">
        <v>190</v>
      </c>
      <c r="F254" s="14" t="s">
        <v>53</v>
      </c>
      <c r="G254" s="22">
        <f>G255</f>
        <v>5000</v>
      </c>
      <c r="H254" s="22">
        <f>H255</f>
        <v>5000</v>
      </c>
      <c r="I254" s="22">
        <f>I255</f>
        <v>1499</v>
      </c>
      <c r="J254" s="67">
        <f t="shared" si="33"/>
        <v>29.98</v>
      </c>
    </row>
    <row r="255" spans="1:10" ht="25.5">
      <c r="A255" s="20" t="s">
        <v>107</v>
      </c>
      <c r="B255" s="13">
        <v>844</v>
      </c>
      <c r="C255" s="14" t="s">
        <v>15</v>
      </c>
      <c r="D255" s="14" t="s">
        <v>36</v>
      </c>
      <c r="E255" s="23" t="s">
        <v>190</v>
      </c>
      <c r="F255" s="14" t="s">
        <v>106</v>
      </c>
      <c r="G255" s="22">
        <v>5000</v>
      </c>
      <c r="H255" s="22">
        <v>5000</v>
      </c>
      <c r="I255" s="22">
        <v>1499</v>
      </c>
      <c r="J255" s="67">
        <f t="shared" si="33"/>
        <v>29.98</v>
      </c>
    </row>
    <row r="256" spans="1:10" ht="26.25" customHeight="1">
      <c r="A256" s="32" t="s">
        <v>31</v>
      </c>
      <c r="B256" s="16">
        <v>844</v>
      </c>
      <c r="C256" s="17" t="s">
        <v>17</v>
      </c>
      <c r="D256" s="17" t="s">
        <v>28</v>
      </c>
      <c r="E256" s="23"/>
      <c r="F256" s="14"/>
      <c r="G256" s="22">
        <f aca="true" t="shared" si="40" ref="G256:I258">G257</f>
        <v>655000</v>
      </c>
      <c r="H256" s="22">
        <f t="shared" si="40"/>
        <v>655000</v>
      </c>
      <c r="I256" s="22">
        <f t="shared" si="40"/>
        <v>492200</v>
      </c>
      <c r="J256" s="67">
        <f t="shared" si="33"/>
        <v>75.14503816793892</v>
      </c>
    </row>
    <row r="257" spans="1:10" ht="26.25" customHeight="1">
      <c r="A257" s="35" t="s">
        <v>94</v>
      </c>
      <c r="B257" s="13">
        <v>844</v>
      </c>
      <c r="C257" s="14" t="s">
        <v>17</v>
      </c>
      <c r="D257" s="14" t="s">
        <v>28</v>
      </c>
      <c r="E257" s="23" t="s">
        <v>191</v>
      </c>
      <c r="F257" s="17"/>
      <c r="G257" s="22">
        <f t="shared" si="40"/>
        <v>655000</v>
      </c>
      <c r="H257" s="22">
        <f t="shared" si="40"/>
        <v>655000</v>
      </c>
      <c r="I257" s="22">
        <f t="shared" si="40"/>
        <v>492200</v>
      </c>
      <c r="J257" s="67">
        <f t="shared" si="33"/>
        <v>75.14503816793892</v>
      </c>
    </row>
    <row r="258" spans="1:10" ht="27" customHeight="1">
      <c r="A258" s="20" t="s">
        <v>119</v>
      </c>
      <c r="B258" s="13">
        <v>844</v>
      </c>
      <c r="C258" s="14" t="s">
        <v>17</v>
      </c>
      <c r="D258" s="14" t="s">
        <v>28</v>
      </c>
      <c r="E258" s="23" t="s">
        <v>191</v>
      </c>
      <c r="F258" s="14" t="s">
        <v>51</v>
      </c>
      <c r="G258" s="22">
        <f t="shared" si="40"/>
        <v>655000</v>
      </c>
      <c r="H258" s="22">
        <f t="shared" si="40"/>
        <v>655000</v>
      </c>
      <c r="I258" s="22">
        <f t="shared" si="40"/>
        <v>492200</v>
      </c>
      <c r="J258" s="67">
        <f t="shared" si="33"/>
        <v>75.14503816793892</v>
      </c>
    </row>
    <row r="259" spans="1:10" ht="26.25" customHeight="1">
      <c r="A259" s="20" t="s">
        <v>120</v>
      </c>
      <c r="B259" s="13">
        <v>844</v>
      </c>
      <c r="C259" s="14" t="s">
        <v>17</v>
      </c>
      <c r="D259" s="14" t="s">
        <v>28</v>
      </c>
      <c r="E259" s="23" t="s">
        <v>191</v>
      </c>
      <c r="F259" s="14" t="s">
        <v>54</v>
      </c>
      <c r="G259" s="22">
        <v>655000</v>
      </c>
      <c r="H259" s="22">
        <v>655000</v>
      </c>
      <c r="I259" s="22">
        <v>492200</v>
      </c>
      <c r="J259" s="67">
        <f t="shared" si="33"/>
        <v>75.14503816793892</v>
      </c>
    </row>
    <row r="260" spans="1:10" ht="25.5">
      <c r="A260" s="15" t="s">
        <v>199</v>
      </c>
      <c r="B260" s="16">
        <v>850</v>
      </c>
      <c r="C260" s="17"/>
      <c r="D260" s="17"/>
      <c r="E260" s="23"/>
      <c r="F260" s="17"/>
      <c r="G260" s="18">
        <f>G261+G320+G325</f>
        <v>252270052.77</v>
      </c>
      <c r="H260" s="18">
        <f>H261+H320+H325</f>
        <v>288942467.77</v>
      </c>
      <c r="I260" s="18">
        <f>I261+I320+I325</f>
        <v>156657542.85999998</v>
      </c>
      <c r="J260" s="67">
        <f t="shared" si="33"/>
        <v>54.21755551167382</v>
      </c>
    </row>
    <row r="261" spans="1:10" ht="12.75">
      <c r="A261" s="19" t="s">
        <v>7</v>
      </c>
      <c r="B261" s="16">
        <v>850</v>
      </c>
      <c r="C261" s="17" t="s">
        <v>21</v>
      </c>
      <c r="D261" s="17"/>
      <c r="E261" s="23"/>
      <c r="F261" s="17"/>
      <c r="G261" s="18">
        <f>G262+G297+G305+G269+G301</f>
        <v>240672856.84</v>
      </c>
      <c r="H261" s="18">
        <f>H262+H297+H305+H269+H301</f>
        <v>286764515.77</v>
      </c>
      <c r="I261" s="18">
        <f>I262+I297+I305+I269+I301</f>
        <v>155473005.35999998</v>
      </c>
      <c r="J261" s="67">
        <f t="shared" si="33"/>
        <v>54.216263453145444</v>
      </c>
    </row>
    <row r="262" spans="1:10" ht="12.75">
      <c r="A262" s="19" t="s">
        <v>8</v>
      </c>
      <c r="B262" s="16">
        <v>850</v>
      </c>
      <c r="C262" s="17" t="s">
        <v>21</v>
      </c>
      <c r="D262" s="17" t="s">
        <v>15</v>
      </c>
      <c r="E262" s="23"/>
      <c r="F262" s="17"/>
      <c r="G262" s="18">
        <f>G263+G266</f>
        <v>55302493</v>
      </c>
      <c r="H262" s="18">
        <f>H263+H266</f>
        <v>55302493</v>
      </c>
      <c r="I262" s="18">
        <f>I263+I266</f>
        <v>31468291.83</v>
      </c>
      <c r="J262" s="67">
        <f t="shared" si="33"/>
        <v>56.90212162768141</v>
      </c>
    </row>
    <row r="263" spans="1:10" ht="66.75" customHeight="1">
      <c r="A263" s="20" t="s">
        <v>111</v>
      </c>
      <c r="B263" s="13">
        <v>850</v>
      </c>
      <c r="C263" s="14" t="s">
        <v>21</v>
      </c>
      <c r="D263" s="14" t="s">
        <v>15</v>
      </c>
      <c r="E263" s="23" t="s">
        <v>227</v>
      </c>
      <c r="F263" s="14"/>
      <c r="G263" s="22">
        <f aca="true" t="shared" si="41" ref="G263:I264">G264</f>
        <v>47352493</v>
      </c>
      <c r="H263" s="22">
        <f t="shared" si="41"/>
        <v>47352493</v>
      </c>
      <c r="I263" s="22">
        <f t="shared" si="41"/>
        <v>24930550.54</v>
      </c>
      <c r="J263" s="67">
        <f t="shared" si="33"/>
        <v>52.64886590025999</v>
      </c>
    </row>
    <row r="264" spans="1:10" ht="41.25" customHeight="1">
      <c r="A264" s="20" t="s">
        <v>89</v>
      </c>
      <c r="B264" s="13">
        <v>850</v>
      </c>
      <c r="C264" s="14" t="s">
        <v>21</v>
      </c>
      <c r="D264" s="14" t="s">
        <v>15</v>
      </c>
      <c r="E264" s="23" t="s">
        <v>227</v>
      </c>
      <c r="F264" s="14" t="s">
        <v>57</v>
      </c>
      <c r="G264" s="22">
        <f t="shared" si="41"/>
        <v>47352493</v>
      </c>
      <c r="H264" s="22">
        <f t="shared" si="41"/>
        <v>47352493</v>
      </c>
      <c r="I264" s="22">
        <f t="shared" si="41"/>
        <v>24930550.54</v>
      </c>
      <c r="J264" s="67">
        <f t="shared" si="33"/>
        <v>52.64886590025999</v>
      </c>
    </row>
    <row r="265" spans="1:10" ht="21.75" customHeight="1">
      <c r="A265" s="20" t="s">
        <v>105</v>
      </c>
      <c r="B265" s="13">
        <v>850</v>
      </c>
      <c r="C265" s="14" t="s">
        <v>21</v>
      </c>
      <c r="D265" s="14" t="s">
        <v>15</v>
      </c>
      <c r="E265" s="23" t="s">
        <v>227</v>
      </c>
      <c r="F265" s="14" t="s">
        <v>104</v>
      </c>
      <c r="G265" s="22">
        <v>47352493</v>
      </c>
      <c r="H265" s="22">
        <v>47352493</v>
      </c>
      <c r="I265" s="22">
        <v>24930550.54</v>
      </c>
      <c r="J265" s="67">
        <f t="shared" si="33"/>
        <v>52.64886590025999</v>
      </c>
    </row>
    <row r="266" spans="1:10" ht="17.25" customHeight="1">
      <c r="A266" s="20" t="s">
        <v>173</v>
      </c>
      <c r="B266" s="13">
        <v>850</v>
      </c>
      <c r="C266" s="14" t="s">
        <v>21</v>
      </c>
      <c r="D266" s="14" t="s">
        <v>15</v>
      </c>
      <c r="E266" s="23" t="s">
        <v>172</v>
      </c>
      <c r="F266" s="14"/>
      <c r="G266" s="22">
        <f aca="true" t="shared" si="42" ref="G266:I267">G267</f>
        <v>7950000</v>
      </c>
      <c r="H266" s="22">
        <f t="shared" si="42"/>
        <v>7950000</v>
      </c>
      <c r="I266" s="22">
        <f t="shared" si="42"/>
        <v>6537741.29</v>
      </c>
      <c r="J266" s="67">
        <f aca="true" t="shared" si="43" ref="J266:J324">I266/H266*100</f>
        <v>82.23573949685535</v>
      </c>
    </row>
    <row r="267" spans="1:10" ht="44.25" customHeight="1">
      <c r="A267" s="20" t="s">
        <v>89</v>
      </c>
      <c r="B267" s="13">
        <v>850</v>
      </c>
      <c r="C267" s="14" t="s">
        <v>21</v>
      </c>
      <c r="D267" s="14" t="s">
        <v>15</v>
      </c>
      <c r="E267" s="23" t="s">
        <v>172</v>
      </c>
      <c r="F267" s="14" t="s">
        <v>57</v>
      </c>
      <c r="G267" s="22">
        <f t="shared" si="42"/>
        <v>7950000</v>
      </c>
      <c r="H267" s="22">
        <f t="shared" si="42"/>
        <v>7950000</v>
      </c>
      <c r="I267" s="22">
        <f t="shared" si="42"/>
        <v>6537741.29</v>
      </c>
      <c r="J267" s="67">
        <f t="shared" si="43"/>
        <v>82.23573949685535</v>
      </c>
    </row>
    <row r="268" spans="1:10" ht="12.75">
      <c r="A268" s="20" t="s">
        <v>105</v>
      </c>
      <c r="B268" s="13">
        <v>850</v>
      </c>
      <c r="C268" s="14" t="s">
        <v>21</v>
      </c>
      <c r="D268" s="14" t="s">
        <v>15</v>
      </c>
      <c r="E268" s="23" t="s">
        <v>172</v>
      </c>
      <c r="F268" s="14" t="s">
        <v>104</v>
      </c>
      <c r="G268" s="22">
        <v>7950000</v>
      </c>
      <c r="H268" s="22">
        <v>7950000</v>
      </c>
      <c r="I268" s="22">
        <v>6537741.29</v>
      </c>
      <c r="J268" s="67">
        <f t="shared" si="43"/>
        <v>82.23573949685535</v>
      </c>
    </row>
    <row r="269" spans="1:10" ht="18" customHeight="1">
      <c r="A269" s="19" t="s">
        <v>9</v>
      </c>
      <c r="B269" s="16">
        <v>850</v>
      </c>
      <c r="C269" s="17" t="s">
        <v>21</v>
      </c>
      <c r="D269" s="17" t="s">
        <v>23</v>
      </c>
      <c r="E269" s="23"/>
      <c r="F269" s="14"/>
      <c r="G269" s="18">
        <f>G294+G270+G279+G282+G285+G288+G273+G276+G291</f>
        <v>168688745.84</v>
      </c>
      <c r="H269" s="18">
        <f>H294+H270+H279+H282+H285+H288+H273+H276+H291</f>
        <v>204772578.84</v>
      </c>
      <c r="I269" s="18">
        <f>I294+I270+I279+I282+I285+I288+I273+I276+I291</f>
        <v>111046310.72999999</v>
      </c>
      <c r="J269" s="67">
        <f t="shared" si="43"/>
        <v>54.229092273515064</v>
      </c>
    </row>
    <row r="270" spans="1:10" ht="81.75" customHeight="1">
      <c r="A270" s="20" t="s">
        <v>112</v>
      </c>
      <c r="B270" s="13">
        <v>850</v>
      </c>
      <c r="C270" s="14" t="s">
        <v>21</v>
      </c>
      <c r="D270" s="14" t="s">
        <v>23</v>
      </c>
      <c r="E270" s="23" t="s">
        <v>230</v>
      </c>
      <c r="F270" s="14"/>
      <c r="G270" s="22">
        <f>+G271</f>
        <v>101484810</v>
      </c>
      <c r="H270" s="22">
        <f>+H271</f>
        <v>129877303</v>
      </c>
      <c r="I270" s="22">
        <f>+I271</f>
        <v>70322712.46</v>
      </c>
      <c r="J270" s="67">
        <f t="shared" si="43"/>
        <v>54.14549797049604</v>
      </c>
    </row>
    <row r="271" spans="1:10" ht="40.5" customHeight="1">
      <c r="A271" s="20" t="s">
        <v>89</v>
      </c>
      <c r="B271" s="13">
        <v>850</v>
      </c>
      <c r="C271" s="14" t="s">
        <v>21</v>
      </c>
      <c r="D271" s="14" t="s">
        <v>23</v>
      </c>
      <c r="E271" s="23" t="s">
        <v>230</v>
      </c>
      <c r="F271" s="14" t="s">
        <v>57</v>
      </c>
      <c r="G271" s="22">
        <f>G272</f>
        <v>101484810</v>
      </c>
      <c r="H271" s="22">
        <f>H272</f>
        <v>129877303</v>
      </c>
      <c r="I271" s="22">
        <f>I272</f>
        <v>70322712.46</v>
      </c>
      <c r="J271" s="67">
        <f t="shared" si="43"/>
        <v>54.14549797049604</v>
      </c>
    </row>
    <row r="272" spans="1:10" ht="15" customHeight="1">
      <c r="A272" s="20" t="s">
        <v>105</v>
      </c>
      <c r="B272" s="13">
        <v>850</v>
      </c>
      <c r="C272" s="14" t="s">
        <v>21</v>
      </c>
      <c r="D272" s="14" t="s">
        <v>23</v>
      </c>
      <c r="E272" s="23" t="s">
        <v>230</v>
      </c>
      <c r="F272" s="14" t="s">
        <v>104</v>
      </c>
      <c r="G272" s="22">
        <v>101484810</v>
      </c>
      <c r="H272" s="22">
        <v>129877303</v>
      </c>
      <c r="I272" s="22">
        <v>70322712.46</v>
      </c>
      <c r="J272" s="67">
        <f t="shared" si="43"/>
        <v>54.14549797049604</v>
      </c>
    </row>
    <row r="273" spans="1:10" ht="82.5" customHeight="1">
      <c r="A273" s="20" t="s">
        <v>85</v>
      </c>
      <c r="B273" s="13">
        <v>850</v>
      </c>
      <c r="C273" s="14" t="s">
        <v>21</v>
      </c>
      <c r="D273" s="14" t="s">
        <v>23</v>
      </c>
      <c r="E273" s="23" t="s">
        <v>229</v>
      </c>
      <c r="F273" s="14"/>
      <c r="G273" s="22">
        <f aca="true" t="shared" si="44" ref="G273:I274">G274</f>
        <v>2120400</v>
      </c>
      <c r="H273" s="22">
        <f t="shared" si="44"/>
        <v>2120400</v>
      </c>
      <c r="I273" s="22">
        <f t="shared" si="44"/>
        <v>827500</v>
      </c>
      <c r="J273" s="67">
        <f t="shared" si="43"/>
        <v>39.02565553669119</v>
      </c>
    </row>
    <row r="274" spans="1:10" ht="41.25" customHeight="1">
      <c r="A274" s="20" t="s">
        <v>89</v>
      </c>
      <c r="B274" s="13">
        <v>850</v>
      </c>
      <c r="C274" s="14" t="s">
        <v>21</v>
      </c>
      <c r="D274" s="14" t="s">
        <v>23</v>
      </c>
      <c r="E274" s="23" t="s">
        <v>229</v>
      </c>
      <c r="F274" s="14" t="s">
        <v>57</v>
      </c>
      <c r="G274" s="22">
        <f t="shared" si="44"/>
        <v>2120400</v>
      </c>
      <c r="H274" s="22">
        <f t="shared" si="44"/>
        <v>2120400</v>
      </c>
      <c r="I274" s="22">
        <f t="shared" si="44"/>
        <v>827500</v>
      </c>
      <c r="J274" s="67">
        <f t="shared" si="43"/>
        <v>39.02565553669119</v>
      </c>
    </row>
    <row r="275" spans="1:10" ht="19.5" customHeight="1">
      <c r="A275" s="20" t="s">
        <v>105</v>
      </c>
      <c r="B275" s="13">
        <v>850</v>
      </c>
      <c r="C275" s="14" t="s">
        <v>21</v>
      </c>
      <c r="D275" s="14" t="s">
        <v>23</v>
      </c>
      <c r="E275" s="23" t="s">
        <v>229</v>
      </c>
      <c r="F275" s="14" t="s">
        <v>104</v>
      </c>
      <c r="G275" s="22">
        <v>2120400</v>
      </c>
      <c r="H275" s="22">
        <v>2120400</v>
      </c>
      <c r="I275" s="22">
        <v>827500</v>
      </c>
      <c r="J275" s="67">
        <f t="shared" si="43"/>
        <v>39.02565553669119</v>
      </c>
    </row>
    <row r="276" spans="1:10" ht="77.25" customHeight="1">
      <c r="A276" s="20" t="s">
        <v>238</v>
      </c>
      <c r="B276" s="13">
        <v>850</v>
      </c>
      <c r="C276" s="14" t="s">
        <v>21</v>
      </c>
      <c r="D276" s="14" t="s">
        <v>23</v>
      </c>
      <c r="E276" s="23" t="s">
        <v>237</v>
      </c>
      <c r="F276" s="14"/>
      <c r="G276" s="22">
        <f aca="true" t="shared" si="45" ref="G276:I277">G277</f>
        <v>14217840</v>
      </c>
      <c r="H276" s="22">
        <f t="shared" si="45"/>
        <v>14217840</v>
      </c>
      <c r="I276" s="22">
        <f t="shared" si="45"/>
        <v>9003330</v>
      </c>
      <c r="J276" s="67">
        <f t="shared" si="43"/>
        <v>63.324175824175825</v>
      </c>
    </row>
    <row r="277" spans="1:10" ht="38.25" customHeight="1">
      <c r="A277" s="20" t="s">
        <v>89</v>
      </c>
      <c r="B277" s="13">
        <v>850</v>
      </c>
      <c r="C277" s="14" t="s">
        <v>21</v>
      </c>
      <c r="D277" s="14" t="s">
        <v>23</v>
      </c>
      <c r="E277" s="23" t="s">
        <v>237</v>
      </c>
      <c r="F277" s="14" t="s">
        <v>57</v>
      </c>
      <c r="G277" s="22">
        <f t="shared" si="45"/>
        <v>14217840</v>
      </c>
      <c r="H277" s="22">
        <f t="shared" si="45"/>
        <v>14217840</v>
      </c>
      <c r="I277" s="22">
        <f t="shared" si="45"/>
        <v>9003330</v>
      </c>
      <c r="J277" s="67">
        <f t="shared" si="43"/>
        <v>63.324175824175825</v>
      </c>
    </row>
    <row r="278" spans="1:10" ht="19.5" customHeight="1">
      <c r="A278" s="20" t="s">
        <v>105</v>
      </c>
      <c r="B278" s="13">
        <v>850</v>
      </c>
      <c r="C278" s="14" t="s">
        <v>21</v>
      </c>
      <c r="D278" s="14" t="s">
        <v>23</v>
      </c>
      <c r="E278" s="23" t="s">
        <v>237</v>
      </c>
      <c r="F278" s="14" t="s">
        <v>104</v>
      </c>
      <c r="G278" s="22">
        <v>14217840</v>
      </c>
      <c r="H278" s="22">
        <v>14217840</v>
      </c>
      <c r="I278" s="22">
        <v>9003330</v>
      </c>
      <c r="J278" s="67">
        <f t="shared" si="43"/>
        <v>63.324175824175825</v>
      </c>
    </row>
    <row r="279" spans="1:10" ht="39" customHeight="1">
      <c r="A279" s="20" t="s">
        <v>245</v>
      </c>
      <c r="B279" s="13">
        <v>850</v>
      </c>
      <c r="C279" s="14" t="s">
        <v>21</v>
      </c>
      <c r="D279" s="14" t="s">
        <v>23</v>
      </c>
      <c r="E279" s="23" t="s">
        <v>232</v>
      </c>
      <c r="F279" s="14"/>
      <c r="G279" s="22">
        <f aca="true" t="shared" si="46" ref="G279:I289">G280</f>
        <v>1517567.78</v>
      </c>
      <c r="H279" s="22">
        <f t="shared" si="46"/>
        <v>1517567.78</v>
      </c>
      <c r="I279" s="22">
        <f t="shared" si="46"/>
        <v>987865.96</v>
      </c>
      <c r="J279" s="67">
        <f t="shared" si="43"/>
        <v>65.09534355032234</v>
      </c>
    </row>
    <row r="280" spans="1:10" ht="35.25" customHeight="1">
      <c r="A280" s="20" t="s">
        <v>89</v>
      </c>
      <c r="B280" s="13">
        <v>850</v>
      </c>
      <c r="C280" s="14" t="s">
        <v>21</v>
      </c>
      <c r="D280" s="14" t="s">
        <v>23</v>
      </c>
      <c r="E280" s="23" t="s">
        <v>232</v>
      </c>
      <c r="F280" s="14" t="s">
        <v>57</v>
      </c>
      <c r="G280" s="22">
        <f t="shared" si="46"/>
        <v>1517567.78</v>
      </c>
      <c r="H280" s="22">
        <f t="shared" si="46"/>
        <v>1517567.78</v>
      </c>
      <c r="I280" s="22">
        <f t="shared" si="46"/>
        <v>987865.96</v>
      </c>
      <c r="J280" s="67">
        <f t="shared" si="43"/>
        <v>65.09534355032234</v>
      </c>
    </row>
    <row r="281" spans="1:10" ht="17.25" customHeight="1">
      <c r="A281" s="20" t="s">
        <v>105</v>
      </c>
      <c r="B281" s="13">
        <v>850</v>
      </c>
      <c r="C281" s="14" t="s">
        <v>21</v>
      </c>
      <c r="D281" s="14" t="s">
        <v>23</v>
      </c>
      <c r="E281" s="23" t="s">
        <v>232</v>
      </c>
      <c r="F281" s="14" t="s">
        <v>104</v>
      </c>
      <c r="G281" s="22">
        <v>1517567.78</v>
      </c>
      <c r="H281" s="22">
        <v>1517567.78</v>
      </c>
      <c r="I281" s="22">
        <v>987865.96</v>
      </c>
      <c r="J281" s="67">
        <f t="shared" si="43"/>
        <v>65.09534355032234</v>
      </c>
    </row>
    <row r="282" spans="1:10" ht="39" customHeight="1">
      <c r="A282" s="20" t="s">
        <v>218</v>
      </c>
      <c r="B282" s="13">
        <v>850</v>
      </c>
      <c r="C282" s="14" t="s">
        <v>21</v>
      </c>
      <c r="D282" s="14" t="s">
        <v>23</v>
      </c>
      <c r="E282" s="23" t="s">
        <v>231</v>
      </c>
      <c r="F282" s="14"/>
      <c r="G282" s="22">
        <f t="shared" si="46"/>
        <v>4186080.06</v>
      </c>
      <c r="H282" s="22">
        <f t="shared" si="46"/>
        <v>12045420.06</v>
      </c>
      <c r="I282" s="22">
        <f t="shared" si="46"/>
        <v>4186080.06</v>
      </c>
      <c r="J282" s="67">
        <f t="shared" si="43"/>
        <v>34.75246225659647</v>
      </c>
    </row>
    <row r="283" spans="1:10" ht="35.25" customHeight="1">
      <c r="A283" s="20" t="s">
        <v>89</v>
      </c>
      <c r="B283" s="13">
        <v>850</v>
      </c>
      <c r="C283" s="14" t="s">
        <v>21</v>
      </c>
      <c r="D283" s="14" t="s">
        <v>23</v>
      </c>
      <c r="E283" s="23" t="s">
        <v>231</v>
      </c>
      <c r="F283" s="14" t="s">
        <v>57</v>
      </c>
      <c r="G283" s="22">
        <f t="shared" si="46"/>
        <v>4186080.06</v>
      </c>
      <c r="H283" s="22">
        <f t="shared" si="46"/>
        <v>12045420.06</v>
      </c>
      <c r="I283" s="22">
        <f t="shared" si="46"/>
        <v>4186080.06</v>
      </c>
      <c r="J283" s="67">
        <f t="shared" si="43"/>
        <v>34.75246225659647</v>
      </c>
    </row>
    <row r="284" spans="1:10" ht="17.25" customHeight="1">
      <c r="A284" s="20" t="s">
        <v>105</v>
      </c>
      <c r="B284" s="13">
        <v>850</v>
      </c>
      <c r="C284" s="14" t="s">
        <v>21</v>
      </c>
      <c r="D284" s="14" t="s">
        <v>23</v>
      </c>
      <c r="E284" s="23" t="s">
        <v>231</v>
      </c>
      <c r="F284" s="14" t="s">
        <v>104</v>
      </c>
      <c r="G284" s="22">
        <v>4186080.06</v>
      </c>
      <c r="H284" s="22">
        <v>12045420.06</v>
      </c>
      <c r="I284" s="22">
        <v>4186080.06</v>
      </c>
      <c r="J284" s="67">
        <f t="shared" si="43"/>
        <v>34.75246225659647</v>
      </c>
    </row>
    <row r="285" spans="1:10" ht="60.75" customHeight="1">
      <c r="A285" s="20" t="s">
        <v>222</v>
      </c>
      <c r="B285" s="13">
        <v>850</v>
      </c>
      <c r="C285" s="14" t="s">
        <v>21</v>
      </c>
      <c r="D285" s="14" t="s">
        <v>23</v>
      </c>
      <c r="E285" s="23" t="s">
        <v>233</v>
      </c>
      <c r="F285" s="14"/>
      <c r="G285" s="22">
        <f t="shared" si="46"/>
        <v>357500</v>
      </c>
      <c r="H285" s="22">
        <f t="shared" si="46"/>
        <v>189500</v>
      </c>
      <c r="I285" s="22">
        <f t="shared" si="46"/>
        <v>0</v>
      </c>
      <c r="J285" s="67">
        <f t="shared" si="43"/>
        <v>0</v>
      </c>
    </row>
    <row r="286" spans="1:10" ht="35.25" customHeight="1">
      <c r="A286" s="20" t="s">
        <v>89</v>
      </c>
      <c r="B286" s="13">
        <v>850</v>
      </c>
      <c r="C286" s="14" t="s">
        <v>21</v>
      </c>
      <c r="D286" s="14" t="s">
        <v>23</v>
      </c>
      <c r="E286" s="23" t="s">
        <v>233</v>
      </c>
      <c r="F286" s="14" t="s">
        <v>57</v>
      </c>
      <c r="G286" s="22">
        <f t="shared" si="46"/>
        <v>357500</v>
      </c>
      <c r="H286" s="22">
        <f t="shared" si="46"/>
        <v>189500</v>
      </c>
      <c r="I286" s="22">
        <f t="shared" si="46"/>
        <v>0</v>
      </c>
      <c r="J286" s="67">
        <f t="shared" si="43"/>
        <v>0</v>
      </c>
    </row>
    <row r="287" spans="1:10" ht="17.25" customHeight="1">
      <c r="A287" s="20" t="s">
        <v>105</v>
      </c>
      <c r="B287" s="13">
        <v>850</v>
      </c>
      <c r="C287" s="14" t="s">
        <v>21</v>
      </c>
      <c r="D287" s="14" t="s">
        <v>23</v>
      </c>
      <c r="E287" s="23" t="s">
        <v>233</v>
      </c>
      <c r="F287" s="14" t="s">
        <v>104</v>
      </c>
      <c r="G287" s="22">
        <v>357500</v>
      </c>
      <c r="H287" s="22">
        <v>189500</v>
      </c>
      <c r="I287" s="22">
        <v>0</v>
      </c>
      <c r="J287" s="67">
        <f t="shared" si="43"/>
        <v>0</v>
      </c>
    </row>
    <row r="288" spans="1:10" ht="50.25" customHeight="1">
      <c r="A288" s="20" t="s">
        <v>244</v>
      </c>
      <c r="B288" s="13">
        <v>850</v>
      </c>
      <c r="C288" s="14" t="s">
        <v>21</v>
      </c>
      <c r="D288" s="14" t="s">
        <v>23</v>
      </c>
      <c r="E288" s="23" t="s">
        <v>234</v>
      </c>
      <c r="F288" s="14"/>
      <c r="G288" s="22">
        <f t="shared" si="46"/>
        <v>529613</v>
      </c>
      <c r="H288" s="22">
        <f t="shared" si="46"/>
        <v>529613</v>
      </c>
      <c r="I288" s="22">
        <f t="shared" si="46"/>
        <v>518098.94</v>
      </c>
      <c r="J288" s="67">
        <f t="shared" si="43"/>
        <v>97.82594838117645</v>
      </c>
    </row>
    <row r="289" spans="1:10" ht="40.5" customHeight="1">
      <c r="A289" s="20" t="s">
        <v>89</v>
      </c>
      <c r="B289" s="13">
        <v>850</v>
      </c>
      <c r="C289" s="14" t="s">
        <v>21</v>
      </c>
      <c r="D289" s="14" t="s">
        <v>23</v>
      </c>
      <c r="E289" s="23" t="s">
        <v>234</v>
      </c>
      <c r="F289" s="14" t="s">
        <v>57</v>
      </c>
      <c r="G289" s="22">
        <f t="shared" si="46"/>
        <v>529613</v>
      </c>
      <c r="H289" s="22">
        <f t="shared" si="46"/>
        <v>529613</v>
      </c>
      <c r="I289" s="22">
        <f t="shared" si="46"/>
        <v>518098.94</v>
      </c>
      <c r="J289" s="67">
        <f t="shared" si="43"/>
        <v>97.82594838117645</v>
      </c>
    </row>
    <row r="290" spans="1:10" ht="15.75" customHeight="1">
      <c r="A290" s="20" t="s">
        <v>105</v>
      </c>
      <c r="B290" s="13">
        <v>850</v>
      </c>
      <c r="C290" s="14" t="s">
        <v>21</v>
      </c>
      <c r="D290" s="14" t="s">
        <v>23</v>
      </c>
      <c r="E290" s="23" t="s">
        <v>234</v>
      </c>
      <c r="F290" s="14" t="s">
        <v>104</v>
      </c>
      <c r="G290" s="22">
        <v>529613</v>
      </c>
      <c r="H290" s="22">
        <v>529613</v>
      </c>
      <c r="I290" s="22">
        <v>518098.94</v>
      </c>
      <c r="J290" s="67">
        <f t="shared" si="43"/>
        <v>97.82594838117645</v>
      </c>
    </row>
    <row r="291" spans="1:10" ht="63" customHeight="1">
      <c r="A291" s="20" t="s">
        <v>239</v>
      </c>
      <c r="B291" s="13">
        <v>850</v>
      </c>
      <c r="C291" s="14" t="s">
        <v>21</v>
      </c>
      <c r="D291" s="14" t="s">
        <v>23</v>
      </c>
      <c r="E291" s="23" t="s">
        <v>240</v>
      </c>
      <c r="F291" s="14"/>
      <c r="G291" s="22">
        <f aca="true" t="shared" si="47" ref="G291:I292">G292</f>
        <v>7277274.47</v>
      </c>
      <c r="H291" s="22">
        <f t="shared" si="47"/>
        <v>7277274.47</v>
      </c>
      <c r="I291" s="22">
        <f t="shared" si="47"/>
        <v>3409199.99</v>
      </c>
      <c r="J291" s="67">
        <f t="shared" si="43"/>
        <v>46.847209131030624</v>
      </c>
    </row>
    <row r="292" spans="1:10" ht="37.5" customHeight="1">
      <c r="A292" s="20" t="s">
        <v>89</v>
      </c>
      <c r="B292" s="13">
        <v>850</v>
      </c>
      <c r="C292" s="14" t="s">
        <v>21</v>
      </c>
      <c r="D292" s="14" t="s">
        <v>23</v>
      </c>
      <c r="E292" s="23" t="s">
        <v>240</v>
      </c>
      <c r="F292" s="14" t="s">
        <v>57</v>
      </c>
      <c r="G292" s="22">
        <f t="shared" si="47"/>
        <v>7277274.47</v>
      </c>
      <c r="H292" s="22">
        <f t="shared" si="47"/>
        <v>7277274.47</v>
      </c>
      <c r="I292" s="22">
        <f t="shared" si="47"/>
        <v>3409199.99</v>
      </c>
      <c r="J292" s="67">
        <f t="shared" si="43"/>
        <v>46.847209131030624</v>
      </c>
    </row>
    <row r="293" spans="1:10" ht="17.25" customHeight="1">
      <c r="A293" s="20" t="s">
        <v>105</v>
      </c>
      <c r="B293" s="13">
        <v>850</v>
      </c>
      <c r="C293" s="14" t="s">
        <v>21</v>
      </c>
      <c r="D293" s="14" t="s">
        <v>23</v>
      </c>
      <c r="E293" s="23" t="s">
        <v>240</v>
      </c>
      <c r="F293" s="14" t="s">
        <v>104</v>
      </c>
      <c r="G293" s="22">
        <v>7277274.47</v>
      </c>
      <c r="H293" s="22">
        <v>7277274.47</v>
      </c>
      <c r="I293" s="22">
        <v>3409199.99</v>
      </c>
      <c r="J293" s="67">
        <f t="shared" si="43"/>
        <v>46.847209131030624</v>
      </c>
    </row>
    <row r="294" spans="1:10" ht="12.75">
      <c r="A294" s="20" t="s">
        <v>77</v>
      </c>
      <c r="B294" s="13">
        <v>850</v>
      </c>
      <c r="C294" s="14" t="s">
        <v>21</v>
      </c>
      <c r="D294" s="14" t="s">
        <v>23</v>
      </c>
      <c r="E294" s="23" t="s">
        <v>174</v>
      </c>
      <c r="F294" s="14"/>
      <c r="G294" s="22">
        <f aca="true" t="shared" si="48" ref="G294:I295">G295</f>
        <v>36997660.53</v>
      </c>
      <c r="H294" s="22">
        <f t="shared" si="48"/>
        <v>36997660.53</v>
      </c>
      <c r="I294" s="22">
        <f t="shared" si="48"/>
        <v>21791523.32</v>
      </c>
      <c r="J294" s="67">
        <f t="shared" si="43"/>
        <v>58.899733139423994</v>
      </c>
    </row>
    <row r="295" spans="1:10" ht="36.75" customHeight="1">
      <c r="A295" s="20" t="s">
        <v>89</v>
      </c>
      <c r="B295" s="13">
        <v>850</v>
      </c>
      <c r="C295" s="14" t="s">
        <v>21</v>
      </c>
      <c r="D295" s="14" t="s">
        <v>23</v>
      </c>
      <c r="E295" s="23" t="s">
        <v>174</v>
      </c>
      <c r="F295" s="14" t="s">
        <v>57</v>
      </c>
      <c r="G295" s="22">
        <f t="shared" si="48"/>
        <v>36997660.53</v>
      </c>
      <c r="H295" s="22">
        <f t="shared" si="48"/>
        <v>36997660.53</v>
      </c>
      <c r="I295" s="22">
        <f t="shared" si="48"/>
        <v>21791523.32</v>
      </c>
      <c r="J295" s="67">
        <f t="shared" si="43"/>
        <v>58.899733139423994</v>
      </c>
    </row>
    <row r="296" spans="1:10" ht="12.75">
      <c r="A296" s="20" t="s">
        <v>105</v>
      </c>
      <c r="B296" s="13">
        <v>850</v>
      </c>
      <c r="C296" s="14" t="s">
        <v>21</v>
      </c>
      <c r="D296" s="14" t="s">
        <v>23</v>
      </c>
      <c r="E296" s="23" t="s">
        <v>174</v>
      </c>
      <c r="F296" s="14" t="s">
        <v>104</v>
      </c>
      <c r="G296" s="22">
        <v>36997660.53</v>
      </c>
      <c r="H296" s="22">
        <v>36997660.53</v>
      </c>
      <c r="I296" s="22">
        <v>21791523.32</v>
      </c>
      <c r="J296" s="67">
        <f t="shared" si="43"/>
        <v>58.899733139423994</v>
      </c>
    </row>
    <row r="297" spans="1:10" ht="12.75">
      <c r="A297" s="19" t="s">
        <v>135</v>
      </c>
      <c r="B297" s="16">
        <v>850</v>
      </c>
      <c r="C297" s="17" t="s">
        <v>21</v>
      </c>
      <c r="D297" s="17" t="s">
        <v>16</v>
      </c>
      <c r="E297" s="23"/>
      <c r="F297" s="17"/>
      <c r="G297" s="18">
        <f>G298</f>
        <v>4230000</v>
      </c>
      <c r="H297" s="18">
        <f>H298</f>
        <v>14237825.93</v>
      </c>
      <c r="I297" s="18">
        <f>I298</f>
        <v>7287631.82</v>
      </c>
      <c r="J297" s="67">
        <f t="shared" si="43"/>
        <v>51.185004338650465</v>
      </c>
    </row>
    <row r="298" spans="1:10" ht="23.25" customHeight="1">
      <c r="A298" s="20" t="s">
        <v>74</v>
      </c>
      <c r="B298" s="13">
        <v>850</v>
      </c>
      <c r="C298" s="14" t="s">
        <v>21</v>
      </c>
      <c r="D298" s="14" t="s">
        <v>16</v>
      </c>
      <c r="E298" s="23" t="s">
        <v>192</v>
      </c>
      <c r="F298" s="14"/>
      <c r="G298" s="22">
        <f aca="true" t="shared" si="49" ref="G298:I299">G299</f>
        <v>4230000</v>
      </c>
      <c r="H298" s="22">
        <f t="shared" si="49"/>
        <v>14237825.93</v>
      </c>
      <c r="I298" s="22">
        <f t="shared" si="49"/>
        <v>7287631.82</v>
      </c>
      <c r="J298" s="67">
        <f t="shared" si="43"/>
        <v>51.185004338650465</v>
      </c>
    </row>
    <row r="299" spans="1:10" ht="38.25" customHeight="1">
      <c r="A299" s="20" t="s">
        <v>89</v>
      </c>
      <c r="B299" s="13">
        <v>850</v>
      </c>
      <c r="C299" s="14" t="s">
        <v>21</v>
      </c>
      <c r="D299" s="14" t="s">
        <v>16</v>
      </c>
      <c r="E299" s="23" t="s">
        <v>192</v>
      </c>
      <c r="F299" s="14" t="s">
        <v>57</v>
      </c>
      <c r="G299" s="22">
        <f t="shared" si="49"/>
        <v>4230000</v>
      </c>
      <c r="H299" s="22">
        <f t="shared" si="49"/>
        <v>14237825.93</v>
      </c>
      <c r="I299" s="22">
        <f t="shared" si="49"/>
        <v>7287631.82</v>
      </c>
      <c r="J299" s="67">
        <f t="shared" si="43"/>
        <v>51.185004338650465</v>
      </c>
    </row>
    <row r="300" spans="1:10" ht="14.25" customHeight="1">
      <c r="A300" s="20" t="s">
        <v>105</v>
      </c>
      <c r="B300" s="13">
        <v>850</v>
      </c>
      <c r="C300" s="14" t="s">
        <v>21</v>
      </c>
      <c r="D300" s="14" t="s">
        <v>16</v>
      </c>
      <c r="E300" s="23" t="s">
        <v>192</v>
      </c>
      <c r="F300" s="14" t="s">
        <v>104</v>
      </c>
      <c r="G300" s="22">
        <v>4230000</v>
      </c>
      <c r="H300" s="22">
        <v>14237825.93</v>
      </c>
      <c r="I300" s="22">
        <v>7287631.82</v>
      </c>
      <c r="J300" s="67">
        <f t="shared" si="43"/>
        <v>51.185004338650465</v>
      </c>
    </row>
    <row r="301" spans="1:10" ht="25.5" customHeight="1">
      <c r="A301" s="19" t="s">
        <v>10</v>
      </c>
      <c r="B301" s="16">
        <v>850</v>
      </c>
      <c r="C301" s="17" t="s">
        <v>21</v>
      </c>
      <c r="D301" s="17" t="s">
        <v>21</v>
      </c>
      <c r="E301" s="21"/>
      <c r="F301" s="17"/>
      <c r="G301" s="18">
        <f aca="true" t="shared" si="50" ref="G301:I303">G302</f>
        <v>1225080</v>
      </c>
      <c r="H301" s="18">
        <f t="shared" si="50"/>
        <v>1225080</v>
      </c>
      <c r="I301" s="18">
        <f t="shared" si="50"/>
        <v>0</v>
      </c>
      <c r="J301" s="67">
        <f t="shared" si="43"/>
        <v>0</v>
      </c>
    </row>
    <row r="302" spans="1:10" ht="25.5">
      <c r="A302" s="20" t="s">
        <v>130</v>
      </c>
      <c r="B302" s="13">
        <v>850</v>
      </c>
      <c r="C302" s="14" t="s">
        <v>21</v>
      </c>
      <c r="D302" s="14" t="s">
        <v>21</v>
      </c>
      <c r="E302" s="23" t="s">
        <v>228</v>
      </c>
      <c r="F302" s="14"/>
      <c r="G302" s="22">
        <f t="shared" si="50"/>
        <v>1225080</v>
      </c>
      <c r="H302" s="22">
        <f t="shared" si="50"/>
        <v>1225080</v>
      </c>
      <c r="I302" s="22">
        <f t="shared" si="50"/>
        <v>0</v>
      </c>
      <c r="J302" s="67">
        <f t="shared" si="43"/>
        <v>0</v>
      </c>
    </row>
    <row r="303" spans="1:10" ht="38.25" customHeight="1">
      <c r="A303" s="20" t="s">
        <v>89</v>
      </c>
      <c r="B303" s="13">
        <v>850</v>
      </c>
      <c r="C303" s="14" t="s">
        <v>21</v>
      </c>
      <c r="D303" s="14" t="s">
        <v>21</v>
      </c>
      <c r="E303" s="23" t="s">
        <v>228</v>
      </c>
      <c r="F303" s="14" t="s">
        <v>57</v>
      </c>
      <c r="G303" s="22">
        <f>G304</f>
        <v>1225080</v>
      </c>
      <c r="H303" s="22">
        <f>H304</f>
        <v>1225080</v>
      </c>
      <c r="I303" s="22">
        <f t="shared" si="50"/>
        <v>0</v>
      </c>
      <c r="J303" s="67">
        <f t="shared" si="43"/>
        <v>0</v>
      </c>
    </row>
    <row r="304" spans="1:10" ht="12.75">
      <c r="A304" s="20" t="s">
        <v>105</v>
      </c>
      <c r="B304" s="13">
        <v>850</v>
      </c>
      <c r="C304" s="14" t="s">
        <v>21</v>
      </c>
      <c r="D304" s="14" t="s">
        <v>21</v>
      </c>
      <c r="E304" s="23" t="s">
        <v>228</v>
      </c>
      <c r="F304" s="14" t="s">
        <v>104</v>
      </c>
      <c r="G304" s="22">
        <v>1225080</v>
      </c>
      <c r="H304" s="22">
        <v>1225080</v>
      </c>
      <c r="I304" s="22">
        <v>0</v>
      </c>
      <c r="J304" s="67">
        <f t="shared" si="43"/>
        <v>0</v>
      </c>
    </row>
    <row r="305" spans="1:10" ht="25.5">
      <c r="A305" s="19" t="s">
        <v>12</v>
      </c>
      <c r="B305" s="16">
        <v>850</v>
      </c>
      <c r="C305" s="17" t="s">
        <v>21</v>
      </c>
      <c r="D305" s="17" t="s">
        <v>20</v>
      </c>
      <c r="E305" s="23"/>
      <c r="F305" s="17"/>
      <c r="G305" s="18">
        <f>G306+G309+G317</f>
        <v>11226538</v>
      </c>
      <c r="H305" s="18">
        <f>H306+H309+H317</f>
        <v>11226538</v>
      </c>
      <c r="I305" s="18">
        <f>I306+I309+I317</f>
        <v>5670770.98</v>
      </c>
      <c r="J305" s="67">
        <f t="shared" si="43"/>
        <v>50.51219690344433</v>
      </c>
    </row>
    <row r="306" spans="1:10" ht="38.25">
      <c r="A306" s="20" t="s">
        <v>72</v>
      </c>
      <c r="B306" s="13">
        <v>850</v>
      </c>
      <c r="C306" s="14" t="s">
        <v>21</v>
      </c>
      <c r="D306" s="14" t="s">
        <v>20</v>
      </c>
      <c r="E306" s="23" t="s">
        <v>175</v>
      </c>
      <c r="F306" s="14"/>
      <c r="G306" s="22">
        <f aca="true" t="shared" si="51" ref="G306:I307">G307</f>
        <v>1490849</v>
      </c>
      <c r="H306" s="22">
        <f t="shared" si="51"/>
        <v>1490849</v>
      </c>
      <c r="I306" s="22">
        <f t="shared" si="51"/>
        <v>538863.91</v>
      </c>
      <c r="J306" s="67">
        <f t="shared" si="43"/>
        <v>36.14476784704554</v>
      </c>
    </row>
    <row r="307" spans="1:10" ht="39" customHeight="1">
      <c r="A307" s="20" t="s">
        <v>70</v>
      </c>
      <c r="B307" s="13">
        <v>850</v>
      </c>
      <c r="C307" s="14" t="s">
        <v>21</v>
      </c>
      <c r="D307" s="14" t="s">
        <v>20</v>
      </c>
      <c r="E307" s="23" t="s">
        <v>175</v>
      </c>
      <c r="F307" s="14" t="s">
        <v>50</v>
      </c>
      <c r="G307" s="22">
        <f t="shared" si="51"/>
        <v>1490849</v>
      </c>
      <c r="H307" s="22">
        <f t="shared" si="51"/>
        <v>1490849</v>
      </c>
      <c r="I307" s="22">
        <f t="shared" si="51"/>
        <v>538863.91</v>
      </c>
      <c r="J307" s="67">
        <f t="shared" si="43"/>
        <v>36.14476784704554</v>
      </c>
    </row>
    <row r="308" spans="1:10" ht="25.5">
      <c r="A308" s="20" t="s">
        <v>71</v>
      </c>
      <c r="B308" s="13">
        <v>850</v>
      </c>
      <c r="C308" s="14" t="s">
        <v>21</v>
      </c>
      <c r="D308" s="14" t="s">
        <v>20</v>
      </c>
      <c r="E308" s="23" t="s">
        <v>175</v>
      </c>
      <c r="F308" s="14" t="s">
        <v>68</v>
      </c>
      <c r="G308" s="22">
        <v>1490849</v>
      </c>
      <c r="H308" s="22">
        <v>1490849</v>
      </c>
      <c r="I308" s="22">
        <v>538863.91</v>
      </c>
      <c r="J308" s="67">
        <f t="shared" si="43"/>
        <v>36.14476784704554</v>
      </c>
    </row>
    <row r="309" spans="1:10" ht="39" customHeight="1">
      <c r="A309" s="20" t="s">
        <v>160</v>
      </c>
      <c r="B309" s="13">
        <v>850</v>
      </c>
      <c r="C309" s="14" t="s">
        <v>21</v>
      </c>
      <c r="D309" s="14" t="s">
        <v>20</v>
      </c>
      <c r="E309" s="23" t="s">
        <v>176</v>
      </c>
      <c r="F309" s="14"/>
      <c r="G309" s="22">
        <f>G310+G312+G314</f>
        <v>8635289</v>
      </c>
      <c r="H309" s="22">
        <f>H310+H312+H314</f>
        <v>8635289</v>
      </c>
      <c r="I309" s="22">
        <f>I310+I312+I314</f>
        <v>4655907.07</v>
      </c>
      <c r="J309" s="67">
        <f t="shared" si="43"/>
        <v>53.91721191960107</v>
      </c>
    </row>
    <row r="310" spans="1:10" ht="40.5" customHeight="1">
      <c r="A310" s="20" t="s">
        <v>70</v>
      </c>
      <c r="B310" s="13">
        <v>850</v>
      </c>
      <c r="C310" s="14" t="s">
        <v>21</v>
      </c>
      <c r="D310" s="14" t="s">
        <v>20</v>
      </c>
      <c r="E310" s="23" t="s">
        <v>176</v>
      </c>
      <c r="F310" s="14" t="s">
        <v>50</v>
      </c>
      <c r="G310" s="22">
        <f>G311</f>
        <v>7577307</v>
      </c>
      <c r="H310" s="22">
        <f>H311</f>
        <v>7577307</v>
      </c>
      <c r="I310" s="22">
        <f>I311</f>
        <v>4096423.08</v>
      </c>
      <c r="J310" s="67">
        <f t="shared" si="43"/>
        <v>54.06172773519668</v>
      </c>
    </row>
    <row r="311" spans="1:10" ht="25.5">
      <c r="A311" s="20" t="s">
        <v>71</v>
      </c>
      <c r="B311" s="13">
        <v>850</v>
      </c>
      <c r="C311" s="14" t="s">
        <v>21</v>
      </c>
      <c r="D311" s="14" t="s">
        <v>20</v>
      </c>
      <c r="E311" s="23" t="s">
        <v>176</v>
      </c>
      <c r="F311" s="14" t="s">
        <v>68</v>
      </c>
      <c r="G311" s="22">
        <v>7577307</v>
      </c>
      <c r="H311" s="22">
        <v>7577307</v>
      </c>
      <c r="I311" s="22">
        <v>4096423.08</v>
      </c>
      <c r="J311" s="67">
        <f t="shared" si="43"/>
        <v>54.06172773519668</v>
      </c>
    </row>
    <row r="312" spans="1:10" ht="25.5">
      <c r="A312" s="20" t="s">
        <v>119</v>
      </c>
      <c r="B312" s="13">
        <v>850</v>
      </c>
      <c r="C312" s="14" t="s">
        <v>21</v>
      </c>
      <c r="D312" s="14" t="s">
        <v>20</v>
      </c>
      <c r="E312" s="23" t="s">
        <v>176</v>
      </c>
      <c r="F312" s="14" t="s">
        <v>51</v>
      </c>
      <c r="G312" s="22">
        <f>G313</f>
        <v>997000</v>
      </c>
      <c r="H312" s="22">
        <f>H313</f>
        <v>997000</v>
      </c>
      <c r="I312" s="22">
        <f>I313</f>
        <v>543155.13</v>
      </c>
      <c r="J312" s="67">
        <f t="shared" si="43"/>
        <v>54.47894984954864</v>
      </c>
    </row>
    <row r="313" spans="1:10" ht="38.25">
      <c r="A313" s="20" t="s">
        <v>120</v>
      </c>
      <c r="B313" s="13">
        <v>850</v>
      </c>
      <c r="C313" s="14" t="s">
        <v>21</v>
      </c>
      <c r="D313" s="14" t="s">
        <v>20</v>
      </c>
      <c r="E313" s="23" t="s">
        <v>176</v>
      </c>
      <c r="F313" s="14" t="s">
        <v>54</v>
      </c>
      <c r="G313" s="22">
        <v>997000</v>
      </c>
      <c r="H313" s="22">
        <v>997000</v>
      </c>
      <c r="I313" s="22">
        <v>543155.13</v>
      </c>
      <c r="J313" s="67">
        <f t="shared" si="43"/>
        <v>54.47894984954864</v>
      </c>
    </row>
    <row r="314" spans="1:10" ht="12.75">
      <c r="A314" s="20" t="s">
        <v>52</v>
      </c>
      <c r="B314" s="13">
        <v>850</v>
      </c>
      <c r="C314" s="14" t="s">
        <v>21</v>
      </c>
      <c r="D314" s="14" t="s">
        <v>20</v>
      </c>
      <c r="E314" s="23" t="s">
        <v>176</v>
      </c>
      <c r="F314" s="14" t="s">
        <v>53</v>
      </c>
      <c r="G314" s="22">
        <f>H315+H316</f>
        <v>60982</v>
      </c>
      <c r="H314" s="22">
        <v>60982</v>
      </c>
      <c r="I314" s="22">
        <f>I315+I316</f>
        <v>16328.86</v>
      </c>
      <c r="J314" s="67">
        <f t="shared" si="43"/>
        <v>26.776524220261717</v>
      </c>
    </row>
    <row r="315" spans="1:10" ht="12.75">
      <c r="A315" s="20" t="s">
        <v>203</v>
      </c>
      <c r="B315" s="13">
        <v>850</v>
      </c>
      <c r="C315" s="14" t="s">
        <v>21</v>
      </c>
      <c r="D315" s="14" t="s">
        <v>20</v>
      </c>
      <c r="E315" s="23" t="s">
        <v>176</v>
      </c>
      <c r="F315" s="14" t="s">
        <v>202</v>
      </c>
      <c r="G315" s="22">
        <v>2800</v>
      </c>
      <c r="H315" s="22">
        <v>2800</v>
      </c>
      <c r="I315" s="22">
        <v>0</v>
      </c>
      <c r="J315" s="67">
        <f t="shared" si="43"/>
        <v>0</v>
      </c>
    </row>
    <row r="316" spans="1:10" ht="25.5">
      <c r="A316" s="20" t="s">
        <v>107</v>
      </c>
      <c r="B316" s="13">
        <v>850</v>
      </c>
      <c r="C316" s="14" t="s">
        <v>21</v>
      </c>
      <c r="D316" s="14" t="s">
        <v>20</v>
      </c>
      <c r="E316" s="23" t="s">
        <v>176</v>
      </c>
      <c r="F316" s="14" t="s">
        <v>106</v>
      </c>
      <c r="G316" s="22">
        <v>58182</v>
      </c>
      <c r="H316" s="22">
        <v>58182</v>
      </c>
      <c r="I316" s="22">
        <v>16328.86</v>
      </c>
      <c r="J316" s="67">
        <f t="shared" si="43"/>
        <v>28.065140421436187</v>
      </c>
    </row>
    <row r="317" spans="1:10" ht="76.5">
      <c r="A317" s="20" t="s">
        <v>85</v>
      </c>
      <c r="B317" s="13">
        <v>850</v>
      </c>
      <c r="C317" s="14" t="s">
        <v>21</v>
      </c>
      <c r="D317" s="14" t="s">
        <v>20</v>
      </c>
      <c r="E317" s="23" t="s">
        <v>229</v>
      </c>
      <c r="F317" s="14"/>
      <c r="G317" s="22">
        <f aca="true" t="shared" si="52" ref="G317:I318">G318</f>
        <v>1100400</v>
      </c>
      <c r="H317" s="22">
        <f t="shared" si="52"/>
        <v>1100400</v>
      </c>
      <c r="I317" s="22">
        <f t="shared" si="52"/>
        <v>476000</v>
      </c>
      <c r="J317" s="67">
        <f t="shared" si="43"/>
        <v>43.25699745547074</v>
      </c>
    </row>
    <row r="318" spans="1:10" ht="25.5">
      <c r="A318" s="20" t="s">
        <v>60</v>
      </c>
      <c r="B318" s="13">
        <v>850</v>
      </c>
      <c r="C318" s="14" t="s">
        <v>21</v>
      </c>
      <c r="D318" s="14" t="s">
        <v>20</v>
      </c>
      <c r="E318" s="23" t="s">
        <v>229</v>
      </c>
      <c r="F318" s="14" t="s">
        <v>59</v>
      </c>
      <c r="G318" s="22">
        <f t="shared" si="52"/>
        <v>1100400</v>
      </c>
      <c r="H318" s="22">
        <f t="shared" si="52"/>
        <v>1100400</v>
      </c>
      <c r="I318" s="22">
        <f t="shared" si="52"/>
        <v>476000</v>
      </c>
      <c r="J318" s="67">
        <f t="shared" si="43"/>
        <v>43.25699745547074</v>
      </c>
    </row>
    <row r="319" spans="1:10" ht="27.75" customHeight="1">
      <c r="A319" s="20" t="s">
        <v>101</v>
      </c>
      <c r="B319" s="13">
        <v>850</v>
      </c>
      <c r="C319" s="14" t="s">
        <v>21</v>
      </c>
      <c r="D319" s="14" t="s">
        <v>20</v>
      </c>
      <c r="E319" s="23" t="s">
        <v>229</v>
      </c>
      <c r="F319" s="14" t="s">
        <v>100</v>
      </c>
      <c r="G319" s="22">
        <v>1100400</v>
      </c>
      <c r="H319" s="22">
        <v>1100400</v>
      </c>
      <c r="I319" s="22">
        <v>476000</v>
      </c>
      <c r="J319" s="67">
        <f t="shared" si="43"/>
        <v>43.25699745547074</v>
      </c>
    </row>
    <row r="320" spans="1:10" ht="12.75">
      <c r="A320" s="19" t="s">
        <v>5</v>
      </c>
      <c r="B320" s="12">
        <v>850</v>
      </c>
      <c r="C320" s="45" t="s">
        <v>24</v>
      </c>
      <c r="D320" s="45"/>
      <c r="E320" s="46"/>
      <c r="F320" s="47"/>
      <c r="G320" s="18">
        <f>+G321</f>
        <v>2177952</v>
      </c>
      <c r="H320" s="18">
        <f>+H321</f>
        <v>2177952</v>
      </c>
      <c r="I320" s="18">
        <f>+I321</f>
        <v>1184537.5</v>
      </c>
      <c r="J320" s="67">
        <f t="shared" si="43"/>
        <v>54.38767704706072</v>
      </c>
    </row>
    <row r="321" spans="1:10" ht="12.75">
      <c r="A321" s="19" t="s">
        <v>29</v>
      </c>
      <c r="B321" s="12">
        <v>850</v>
      </c>
      <c r="C321" s="45" t="s">
        <v>24</v>
      </c>
      <c r="D321" s="45" t="s">
        <v>17</v>
      </c>
      <c r="E321" s="46"/>
      <c r="F321" s="47"/>
      <c r="G321" s="18">
        <f aca="true" t="shared" si="53" ref="G321:I323">G322</f>
        <v>2177952</v>
      </c>
      <c r="H321" s="18">
        <f t="shared" si="53"/>
        <v>2177952</v>
      </c>
      <c r="I321" s="18">
        <f t="shared" si="53"/>
        <v>1184537.5</v>
      </c>
      <c r="J321" s="67">
        <f t="shared" si="43"/>
        <v>54.38767704706072</v>
      </c>
    </row>
    <row r="322" spans="1:10" ht="76.5">
      <c r="A322" s="20" t="s">
        <v>78</v>
      </c>
      <c r="B322" s="13">
        <v>850</v>
      </c>
      <c r="C322" s="14" t="s">
        <v>24</v>
      </c>
      <c r="D322" s="14" t="s">
        <v>17</v>
      </c>
      <c r="E322" s="23" t="s">
        <v>117</v>
      </c>
      <c r="F322" s="14"/>
      <c r="G322" s="22">
        <f t="shared" si="53"/>
        <v>2177952</v>
      </c>
      <c r="H322" s="22">
        <f t="shared" si="53"/>
        <v>2177952</v>
      </c>
      <c r="I322" s="22">
        <f t="shared" si="53"/>
        <v>1184537.5</v>
      </c>
      <c r="J322" s="67">
        <f t="shared" si="43"/>
        <v>54.38767704706072</v>
      </c>
    </row>
    <row r="323" spans="1:10" ht="25.5">
      <c r="A323" s="20" t="s">
        <v>60</v>
      </c>
      <c r="B323" s="13">
        <v>850</v>
      </c>
      <c r="C323" s="14" t="s">
        <v>24</v>
      </c>
      <c r="D323" s="14" t="s">
        <v>17</v>
      </c>
      <c r="E323" s="23" t="s">
        <v>117</v>
      </c>
      <c r="F323" s="14" t="s">
        <v>59</v>
      </c>
      <c r="G323" s="22">
        <f t="shared" si="53"/>
        <v>2177952</v>
      </c>
      <c r="H323" s="22">
        <f t="shared" si="53"/>
        <v>2177952</v>
      </c>
      <c r="I323" s="22">
        <f t="shared" si="53"/>
        <v>1184537.5</v>
      </c>
      <c r="J323" s="67">
        <f t="shared" si="43"/>
        <v>54.38767704706072</v>
      </c>
    </row>
    <row r="324" spans="1:10" ht="26.25" customHeight="1">
      <c r="A324" s="20" t="s">
        <v>101</v>
      </c>
      <c r="B324" s="13">
        <v>850</v>
      </c>
      <c r="C324" s="14" t="s">
        <v>24</v>
      </c>
      <c r="D324" s="14" t="s">
        <v>17</v>
      </c>
      <c r="E324" s="23" t="s">
        <v>117</v>
      </c>
      <c r="F324" s="14" t="s">
        <v>100</v>
      </c>
      <c r="G324" s="22">
        <v>2177952</v>
      </c>
      <c r="H324" s="22">
        <v>2177952</v>
      </c>
      <c r="I324" s="22">
        <v>1184537.5</v>
      </c>
      <c r="J324" s="67">
        <f t="shared" si="43"/>
        <v>54.38767704706072</v>
      </c>
    </row>
    <row r="325" spans="1:10" ht="16.5" customHeight="1">
      <c r="A325" s="19" t="s">
        <v>38</v>
      </c>
      <c r="B325" s="16">
        <v>850</v>
      </c>
      <c r="C325" s="17" t="s">
        <v>30</v>
      </c>
      <c r="D325" s="17" t="s">
        <v>39</v>
      </c>
      <c r="E325" s="21"/>
      <c r="F325" s="17"/>
      <c r="G325" s="18">
        <f aca="true" t="shared" si="54" ref="G325:H328">G326</f>
        <v>9419243.93</v>
      </c>
      <c r="H325" s="18">
        <f t="shared" si="54"/>
        <v>0</v>
      </c>
      <c r="I325" s="18">
        <f aca="true" t="shared" si="55" ref="I325:J329">I326</f>
        <v>0</v>
      </c>
      <c r="J325" s="22">
        <f t="shared" si="55"/>
        <v>50.86233949874559</v>
      </c>
    </row>
    <row r="326" spans="1:10" ht="19.5" customHeight="1">
      <c r="A326" s="19" t="s">
        <v>208</v>
      </c>
      <c r="B326" s="13">
        <v>850</v>
      </c>
      <c r="C326" s="14" t="s">
        <v>30</v>
      </c>
      <c r="D326" s="14" t="s">
        <v>15</v>
      </c>
      <c r="E326" s="23"/>
      <c r="F326" s="14"/>
      <c r="G326" s="22">
        <f t="shared" si="54"/>
        <v>9419243.93</v>
      </c>
      <c r="H326" s="22">
        <f t="shared" si="54"/>
        <v>0</v>
      </c>
      <c r="I326" s="22">
        <f t="shared" si="55"/>
        <v>0</v>
      </c>
      <c r="J326" s="22">
        <f t="shared" si="55"/>
        <v>50.86233949874559</v>
      </c>
    </row>
    <row r="327" spans="1:10" ht="26.25" customHeight="1">
      <c r="A327" s="20" t="s">
        <v>206</v>
      </c>
      <c r="B327" s="13">
        <v>850</v>
      </c>
      <c r="C327" s="14" t="s">
        <v>30</v>
      </c>
      <c r="D327" s="14" t="s">
        <v>15</v>
      </c>
      <c r="E327" s="23" t="s">
        <v>236</v>
      </c>
      <c r="F327" s="14"/>
      <c r="G327" s="22">
        <f t="shared" si="54"/>
        <v>9419243.93</v>
      </c>
      <c r="H327" s="22">
        <f t="shared" si="54"/>
        <v>0</v>
      </c>
      <c r="I327" s="22">
        <f t="shared" si="55"/>
        <v>0</v>
      </c>
      <c r="J327" s="22">
        <f t="shared" si="55"/>
        <v>50.86233949874559</v>
      </c>
    </row>
    <row r="328" spans="1:10" ht="39.75" customHeight="1">
      <c r="A328" s="20" t="s">
        <v>89</v>
      </c>
      <c r="B328" s="13">
        <v>850</v>
      </c>
      <c r="C328" s="14" t="s">
        <v>30</v>
      </c>
      <c r="D328" s="14" t="s">
        <v>15</v>
      </c>
      <c r="E328" s="23" t="s">
        <v>236</v>
      </c>
      <c r="F328" s="14" t="s">
        <v>57</v>
      </c>
      <c r="G328" s="22">
        <f t="shared" si="54"/>
        <v>9419243.93</v>
      </c>
      <c r="H328" s="22">
        <f t="shared" si="54"/>
        <v>0</v>
      </c>
      <c r="I328" s="22">
        <f t="shared" si="55"/>
        <v>0</v>
      </c>
      <c r="J328" s="22">
        <f t="shared" si="55"/>
        <v>50.86233949874559</v>
      </c>
    </row>
    <row r="329" spans="1:10" ht="16.5" customHeight="1">
      <c r="A329" s="20" t="s">
        <v>205</v>
      </c>
      <c r="B329" s="13">
        <v>850</v>
      </c>
      <c r="C329" s="14" t="s">
        <v>30</v>
      </c>
      <c r="D329" s="14" t="s">
        <v>15</v>
      </c>
      <c r="E329" s="23" t="s">
        <v>236</v>
      </c>
      <c r="F329" s="14" t="s">
        <v>207</v>
      </c>
      <c r="G329" s="22">
        <v>9419243.93</v>
      </c>
      <c r="H329" s="22">
        <v>0</v>
      </c>
      <c r="I329" s="22">
        <v>0</v>
      </c>
      <c r="J329" s="22">
        <f t="shared" si="55"/>
        <v>50.86233949874559</v>
      </c>
    </row>
    <row r="330" spans="1:10" ht="15" customHeight="1">
      <c r="A330" s="19" t="s">
        <v>14</v>
      </c>
      <c r="B330" s="57"/>
      <c r="C330" s="58"/>
      <c r="D330" s="58"/>
      <c r="E330" s="17"/>
      <c r="F330" s="58"/>
      <c r="G330" s="18">
        <f>G21+G213+G260+G7+G232+G247</f>
        <v>401964606.35</v>
      </c>
      <c r="H330" s="18">
        <f>H21+H213+H260+H7+H232+H247</f>
        <v>442783265.24</v>
      </c>
      <c r="I330" s="18">
        <f>I21+I213+I260+I7+I232+I247</f>
        <v>225209927.60999998</v>
      </c>
      <c r="J330" s="68">
        <f>I330/H330*100</f>
        <v>50.86233949874559</v>
      </c>
    </row>
    <row r="331" spans="1:9" ht="17.25" customHeight="1">
      <c r="A331" s="59"/>
      <c r="G331" s="60"/>
      <c r="H331" s="60"/>
      <c r="I331" s="60"/>
    </row>
    <row r="332" spans="1:9" ht="12.75">
      <c r="A332" s="5"/>
      <c r="B332" s="5"/>
      <c r="C332" s="5"/>
      <c r="D332" s="5"/>
      <c r="G332" s="60"/>
      <c r="H332" s="60"/>
      <c r="I332" s="60"/>
    </row>
    <row r="333" spans="1:9" ht="12.75">
      <c r="A333" s="5"/>
      <c r="B333" s="5"/>
      <c r="C333" s="5"/>
      <c r="D333" s="5"/>
      <c r="G333" s="60"/>
      <c r="H333" s="60"/>
      <c r="I333" s="60"/>
    </row>
    <row r="334" spans="1:9" ht="12.75">
      <c r="A334" s="5"/>
      <c r="B334" s="5"/>
      <c r="C334" s="5"/>
      <c r="D334" s="5"/>
      <c r="G334" s="60"/>
      <c r="H334" s="60"/>
      <c r="I334" s="60"/>
    </row>
    <row r="335" spans="1:9" ht="12.75">
      <c r="A335" s="5"/>
      <c r="B335" s="5"/>
      <c r="C335" s="5"/>
      <c r="D335" s="5"/>
      <c r="G335" s="60"/>
      <c r="H335" s="60"/>
      <c r="I335" s="60"/>
    </row>
    <row r="336" spans="1:9" ht="12.75">
      <c r="A336" s="5"/>
      <c r="B336" s="5"/>
      <c r="C336" s="5"/>
      <c r="D336" s="5"/>
      <c r="G336" s="60"/>
      <c r="H336" s="60"/>
      <c r="I336" s="60"/>
    </row>
    <row r="337" spans="1:9" ht="12.75">
      <c r="A337" s="5"/>
      <c r="B337" s="5"/>
      <c r="C337" s="5"/>
      <c r="D337" s="5"/>
      <c r="G337" s="60"/>
      <c r="H337" s="60"/>
      <c r="I337" s="60"/>
    </row>
    <row r="338" spans="1:9" ht="12.75">
      <c r="A338" s="5"/>
      <c r="B338" s="5"/>
      <c r="C338" s="5"/>
      <c r="D338" s="5"/>
      <c r="G338" s="60"/>
      <c r="H338" s="60"/>
      <c r="I338" s="60"/>
    </row>
    <row r="339" spans="1:9" ht="12.75">
      <c r="A339" s="5"/>
      <c r="B339" s="5"/>
      <c r="C339" s="5"/>
      <c r="D339" s="5"/>
      <c r="G339" s="60"/>
      <c r="H339" s="60"/>
      <c r="I339" s="60"/>
    </row>
    <row r="340" spans="1:9" ht="12.75">
      <c r="A340" s="5"/>
      <c r="B340" s="5"/>
      <c r="C340" s="5"/>
      <c r="D340" s="5"/>
      <c r="G340" s="60"/>
      <c r="H340" s="60"/>
      <c r="I340" s="60"/>
    </row>
    <row r="341" spans="1:9" ht="12.75">
      <c r="A341" s="5"/>
      <c r="B341" s="5"/>
      <c r="C341" s="5"/>
      <c r="D341" s="5"/>
      <c r="G341" s="60"/>
      <c r="H341" s="60"/>
      <c r="I341" s="60"/>
    </row>
    <row r="342" spans="1:9" ht="12.75">
      <c r="A342" s="5"/>
      <c r="B342" s="5"/>
      <c r="C342" s="5"/>
      <c r="D342" s="5"/>
      <c r="G342" s="60"/>
      <c r="H342" s="60"/>
      <c r="I342" s="60"/>
    </row>
    <row r="343" spans="1:9" ht="12.75">
      <c r="A343" s="5"/>
      <c r="B343" s="5"/>
      <c r="C343" s="5"/>
      <c r="D343" s="5"/>
      <c r="G343" s="60"/>
      <c r="H343" s="60"/>
      <c r="I343" s="60"/>
    </row>
    <row r="344" spans="1:9" ht="12.75">
      <c r="A344" s="5"/>
      <c r="B344" s="5"/>
      <c r="C344" s="5"/>
      <c r="D344" s="5"/>
      <c r="G344" s="60"/>
      <c r="H344" s="60"/>
      <c r="I344" s="60"/>
    </row>
    <row r="345" spans="1:9" ht="12.75">
      <c r="A345" s="5"/>
      <c r="B345" s="5"/>
      <c r="C345" s="5"/>
      <c r="D345" s="5"/>
      <c r="E345" s="62"/>
      <c r="F345" s="63"/>
      <c r="G345" s="60"/>
      <c r="H345" s="60"/>
      <c r="I345" s="60"/>
    </row>
    <row r="347" spans="1:9" ht="12.75">
      <c r="A347" s="5"/>
      <c r="B347" s="5"/>
      <c r="C347" s="5"/>
      <c r="D347" s="5"/>
      <c r="G347" s="60"/>
      <c r="H347" s="60"/>
      <c r="I347" s="60"/>
    </row>
  </sheetData>
  <sheetProtection/>
  <mergeCells count="2">
    <mergeCell ref="A3:I3"/>
    <mergeCell ref="G2:J2"/>
  </mergeCells>
  <printOptions/>
  <pageMargins left="0" right="0" top="0.35433070866141736" bottom="0.35433070866141736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2021-05-11T06:02:28Z</cp:lastPrinted>
  <dcterms:created xsi:type="dcterms:W3CDTF">1996-10-08T23:32:33Z</dcterms:created>
  <dcterms:modified xsi:type="dcterms:W3CDTF">2021-07-27T06:37:36Z</dcterms:modified>
  <cp:category/>
  <cp:version/>
  <cp:contentType/>
  <cp:contentStatus/>
</cp:coreProperties>
</file>